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3760" windowHeight="11880" activeTab="2"/>
  </bookViews>
  <sheets>
    <sheet name="記録帳" sheetId="1" r:id="rId1"/>
    <sheet name="科目" sheetId="2" r:id="rId2"/>
    <sheet name="BS+PL" sheetId="3" r:id="rId3"/>
  </sheets>
  <definedNames>
    <definedName name="_xlnm._FilterDatabase" localSheetId="1" hidden="1">科目!$C$1:$C$48</definedName>
    <definedName name="_xlnm.Extract" localSheetId="1">科目!#REF!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F2" i="2"/>
  <c r="F3" i="2"/>
  <c r="F4" i="2"/>
  <c r="F5" i="2"/>
  <c r="F6" i="2"/>
  <c r="F7" i="2"/>
  <c r="F8" i="2"/>
  <c r="B6" i="3" s="1"/>
  <c r="F9" i="2"/>
  <c r="F10" i="2"/>
  <c r="F11" i="2"/>
  <c r="B7" i="3" s="1"/>
  <c r="F12" i="2"/>
  <c r="B8" i="3" s="1"/>
  <c r="F13" i="2"/>
  <c r="F14" i="2"/>
  <c r="B9" i="3" s="1"/>
  <c r="F15" i="2"/>
  <c r="B13" i="3" s="1"/>
  <c r="F16" i="2"/>
  <c r="B14" i="3" s="1"/>
  <c r="F17" i="2"/>
  <c r="B15" i="3" s="1"/>
  <c r="F18" i="2"/>
  <c r="B16" i="3" s="1"/>
  <c r="F19" i="2"/>
  <c r="F20" i="2"/>
  <c r="F21" i="2"/>
  <c r="F22" i="2"/>
  <c r="E5" i="3" s="1"/>
  <c r="F23" i="2"/>
  <c r="E6" i="3" s="1"/>
  <c r="F24" i="2"/>
  <c r="E7" i="3" s="1"/>
  <c r="F25" i="2"/>
  <c r="E11" i="3" s="1"/>
  <c r="F26" i="2"/>
  <c r="E12" i="3" s="1"/>
  <c r="F27" i="2"/>
  <c r="E13" i="3" s="1"/>
  <c r="F28" i="2"/>
  <c r="K4" i="3" s="1"/>
  <c r="F29" i="2"/>
  <c r="F30" i="2"/>
  <c r="K5" i="3" s="1"/>
  <c r="F31" i="2"/>
  <c r="K6" i="3" s="1"/>
  <c r="F32" i="2"/>
  <c r="K7" i="3" s="1"/>
  <c r="F33" i="2"/>
  <c r="F34" i="2"/>
  <c r="F35" i="2"/>
  <c r="F36" i="2"/>
  <c r="F37" i="2"/>
  <c r="H5" i="3" s="1"/>
  <c r="F38" i="2"/>
  <c r="F39" i="2"/>
  <c r="F40" i="2"/>
  <c r="F41" i="2"/>
  <c r="F42" i="2"/>
  <c r="F43" i="2"/>
  <c r="F44" i="2"/>
  <c r="H8" i="3" s="1"/>
  <c r="F45" i="2"/>
  <c r="F46" i="2"/>
  <c r="F47" i="2"/>
  <c r="F48" i="2"/>
  <c r="F49" i="2"/>
  <c r="F50" i="2"/>
  <c r="F51" i="2"/>
  <c r="H11" i="3" s="1"/>
  <c r="F52" i="2"/>
  <c r="H12" i="3" s="1"/>
  <c r="F53" i="2"/>
  <c r="F54" i="2"/>
  <c r="F55" i="2"/>
  <c r="H14" i="3" s="1"/>
  <c r="F56" i="2"/>
  <c r="H15" i="3" s="1"/>
  <c r="F57" i="2"/>
  <c r="F58" i="2"/>
  <c r="F59" i="2"/>
  <c r="H16" i="3" s="1"/>
  <c r="F60" i="2"/>
  <c r="H17" i="3" s="1"/>
  <c r="F61" i="2"/>
  <c r="F63" i="2"/>
  <c r="H4" i="3" l="1"/>
  <c r="E4" i="3"/>
  <c r="E8" i="3" s="1"/>
  <c r="B17" i="3"/>
  <c r="H9" i="3"/>
  <c r="H7" i="3"/>
  <c r="H6" i="3"/>
  <c r="B4" i="3"/>
  <c r="H18" i="3"/>
  <c r="H13" i="3"/>
  <c r="H10" i="3"/>
  <c r="K8" i="3"/>
  <c r="K20" i="3" s="1"/>
  <c r="E14" i="3"/>
  <c r="B5" i="3"/>
  <c r="B10" i="3" l="1"/>
  <c r="B20" i="3" s="1"/>
  <c r="E15" i="3"/>
  <c r="H20" i="3"/>
  <c r="E18" i="3" s="1"/>
  <c r="E17" i="3" l="1"/>
  <c r="E20" i="3" s="1"/>
</calcChain>
</file>

<file path=xl/sharedStrings.xml><?xml version="1.0" encoding="utf-8"?>
<sst xmlns="http://schemas.openxmlformats.org/spreadsheetml/2006/main" count="352" uniqueCount="177">
  <si>
    <t>左</t>
    <rPh sb="0" eb="1">
      <t>ヒダリ</t>
    </rPh>
    <phoneticPr fontId="1"/>
  </si>
  <si>
    <t>右</t>
    <rPh sb="0" eb="1">
      <t>ミギ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</si>
  <si>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</si>
  <si>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</si>
  <si>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</si>
  <si>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コンビニ</t>
    <phoneticPr fontId="1"/>
  </si>
  <si>
    <t>イオン（食料品）</t>
    <rPh sb="4" eb="7">
      <t>ショクリョウヒン</t>
    </rPh>
    <phoneticPr fontId="1"/>
  </si>
  <si>
    <t>現金</t>
    <rPh sb="0" eb="2">
      <t>ゲンキン</t>
    </rPh>
    <phoneticPr fontId="1"/>
  </si>
  <si>
    <t>食料品</t>
    <rPh sb="0" eb="3">
      <t>ショクリョウヒン</t>
    </rPh>
    <phoneticPr fontId="1"/>
  </si>
  <si>
    <t>嗜好品</t>
  </si>
  <si>
    <t>嗜好品</t>
    <rPh sb="0" eb="3">
      <t>シコウヒン</t>
    </rPh>
    <phoneticPr fontId="1"/>
  </si>
  <si>
    <t>B銀行</t>
    <rPh sb="1" eb="3">
      <t>ギンコウ</t>
    </rPh>
    <phoneticPr fontId="1"/>
  </si>
  <si>
    <t>2月給与</t>
    <rPh sb="1" eb="2">
      <t>ガツ</t>
    </rPh>
    <rPh sb="2" eb="4">
      <t>キュウヨ</t>
    </rPh>
    <phoneticPr fontId="1"/>
  </si>
  <si>
    <t>電気代</t>
    <rPh sb="0" eb="3">
      <t>デンキダイ</t>
    </rPh>
    <phoneticPr fontId="1"/>
  </si>
  <si>
    <t>テレビ ヨドバシカメラ</t>
    <phoneticPr fontId="1"/>
  </si>
  <si>
    <t>1月分電気代</t>
    <rPh sb="1" eb="3">
      <t>ガツブン</t>
    </rPh>
    <rPh sb="3" eb="6">
      <t>デンキダイ</t>
    </rPh>
    <phoneticPr fontId="1"/>
  </si>
  <si>
    <t>受取利息</t>
    <rPh sb="0" eb="2">
      <t>ウケトリ</t>
    </rPh>
    <rPh sb="2" eb="4">
      <t>リソク</t>
    </rPh>
    <phoneticPr fontId="1"/>
  </si>
  <si>
    <t>A銀行</t>
    <rPh sb="1" eb="3">
      <t>ギンコウ</t>
    </rPh>
    <phoneticPr fontId="1"/>
  </si>
  <si>
    <t>手数料</t>
    <rPh sb="0" eb="3">
      <t>テスウリョウ</t>
    </rPh>
    <phoneticPr fontId="1"/>
  </si>
  <si>
    <t>小科目</t>
    <rPh sb="0" eb="1">
      <t>ショウ</t>
    </rPh>
    <rPh sb="1" eb="3">
      <t>カモク</t>
    </rPh>
    <phoneticPr fontId="1"/>
  </si>
  <si>
    <t>大科目</t>
    <rPh sb="0" eb="1">
      <t>ダイ</t>
    </rPh>
    <rPh sb="1" eb="3">
      <t>カモク</t>
    </rPh>
    <phoneticPr fontId="1"/>
  </si>
  <si>
    <t>現金</t>
    <rPh sb="0" eb="2">
      <t>ゲンキン</t>
    </rPh>
    <phoneticPr fontId="1"/>
  </si>
  <si>
    <t>普通預金</t>
    <rPh sb="0" eb="2">
      <t>フツウ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</si>
  <si>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</si>
  <si>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C銀行</t>
    <rPh sb="1" eb="3">
      <t>ギンコウ</t>
    </rPh>
    <phoneticPr fontId="1"/>
  </si>
  <si>
    <t>有価証券</t>
    <rPh sb="0" eb="2">
      <t>ユウカ</t>
    </rPh>
    <rPh sb="2" eb="4">
      <t>ショウケン</t>
    </rPh>
    <phoneticPr fontId="1"/>
  </si>
  <si>
    <t>投資信託</t>
    <rPh sb="0" eb="2">
      <t>トウシ</t>
    </rPh>
    <rPh sb="2" eb="4">
      <t>シンタク</t>
    </rPh>
    <phoneticPr fontId="1"/>
  </si>
  <si>
    <t>個別株式</t>
    <rPh sb="0" eb="2">
      <t>コベツ</t>
    </rPh>
    <rPh sb="2" eb="4">
      <t>カブシキ</t>
    </rPh>
    <phoneticPr fontId="1"/>
  </si>
  <si>
    <t>未収入金</t>
    <rPh sb="0" eb="2">
      <t>ミシュウ</t>
    </rPh>
    <rPh sb="2" eb="4">
      <t>ニュウキン</t>
    </rPh>
    <phoneticPr fontId="1"/>
  </si>
  <si>
    <t>分類</t>
    <rPh sb="0" eb="2">
      <t>ブンルイ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</si>
  <si>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</si>
  <si>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4">
      <t>コテイシサン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</si>
  <si>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</si>
  <si>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</si>
  <si>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保険</t>
    <rPh sb="0" eb="2">
      <t>ホケン</t>
    </rPh>
    <phoneticPr fontId="1"/>
  </si>
  <si>
    <t>敷金</t>
    <rPh sb="0" eb="2">
      <t>シキキン</t>
    </rPh>
    <phoneticPr fontId="1"/>
  </si>
  <si>
    <t>流動負債</t>
    <rPh sb="0" eb="2">
      <t>リュウドウ</t>
    </rPh>
    <rPh sb="2" eb="4">
      <t>フサイ</t>
    </rPh>
    <phoneticPr fontId="1"/>
  </si>
  <si>
    <t>クレジットカード</t>
    <phoneticPr fontId="1"/>
  </si>
  <si>
    <t>借入金</t>
    <rPh sb="0" eb="3">
      <t>カリイレキン</t>
    </rPh>
    <phoneticPr fontId="1"/>
  </si>
  <si>
    <t>固定負債</t>
    <rPh sb="0" eb="2">
      <t>コテイ</t>
    </rPh>
    <rPh sb="2" eb="4">
      <t>フサイ</t>
    </rPh>
    <phoneticPr fontId="1"/>
  </si>
  <si>
    <t>住宅ローン</t>
    <rPh sb="0" eb="2">
      <t>ジュウタク</t>
    </rPh>
    <phoneticPr fontId="1"/>
  </si>
  <si>
    <t>自動車ローン</t>
    <rPh sb="0" eb="3">
      <t>ジドウシャ</t>
    </rPh>
    <phoneticPr fontId="1"/>
  </si>
  <si>
    <t>カードローン</t>
    <phoneticPr fontId="1"/>
  </si>
  <si>
    <t>キャッシング</t>
    <phoneticPr fontId="1"/>
  </si>
  <si>
    <t>Aカード</t>
    <phoneticPr fontId="1"/>
  </si>
  <si>
    <t>Bカード</t>
    <phoneticPr fontId="1"/>
  </si>
  <si>
    <t>Cカード</t>
    <phoneticPr fontId="1"/>
  </si>
  <si>
    <t>収益</t>
    <rPh sb="0" eb="2">
      <t>シュウエキ</t>
    </rPh>
    <phoneticPr fontId="1"/>
  </si>
  <si>
    <t>給料</t>
    <rPh sb="0" eb="2">
      <t>キュウリョウ</t>
    </rPh>
    <phoneticPr fontId="1"/>
  </si>
  <si>
    <t>給料（夫）</t>
    <rPh sb="0" eb="2">
      <t>キュウリョウ</t>
    </rPh>
    <rPh sb="3" eb="4">
      <t>オット</t>
    </rPh>
    <phoneticPr fontId="1"/>
  </si>
  <si>
    <t>給料（妻）</t>
    <rPh sb="0" eb="2">
      <t>キュウリョウ</t>
    </rPh>
    <rPh sb="3" eb="4">
      <t>ツマ</t>
    </rPh>
    <phoneticPr fontId="1"/>
  </si>
  <si>
    <t>その他収益</t>
    <rPh sb="2" eb="3">
      <t>タ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</si>
  <si>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</si>
  <si>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配当金</t>
    <rPh sb="0" eb="3">
      <t>ハイトウキン</t>
    </rPh>
    <phoneticPr fontId="1"/>
  </si>
  <si>
    <t>年金</t>
    <rPh sb="0" eb="2">
      <t>ネンキン</t>
    </rPh>
    <phoneticPr fontId="1"/>
  </si>
  <si>
    <t>年金（夫）</t>
    <rPh sb="0" eb="2">
      <t>ネンキン</t>
    </rPh>
    <rPh sb="3" eb="4">
      <t>オット</t>
    </rPh>
    <phoneticPr fontId="1"/>
  </si>
  <si>
    <t>年金（妻）</t>
    <rPh sb="0" eb="2">
      <t>ネンキン</t>
    </rPh>
    <rPh sb="3" eb="4">
      <t>ツマ</t>
    </rPh>
    <phoneticPr fontId="1"/>
  </si>
  <si>
    <t>費用</t>
    <rPh sb="0" eb="2">
      <t>ヒヨウ</t>
    </rPh>
    <phoneticPr fontId="1"/>
  </si>
  <si>
    <t>食料品</t>
    <rPh sb="0" eb="3">
      <t>ショクリョウヒン</t>
    </rPh>
    <phoneticPr fontId="1"/>
  </si>
  <si>
    <t>食費</t>
    <rPh sb="0" eb="2">
      <t>ショクヒ</t>
    </rPh>
    <phoneticPr fontId="1"/>
  </si>
  <si>
    <t>水道光熱費</t>
    <rPh sb="0" eb="2">
      <t>スイドウ</t>
    </rPh>
    <rPh sb="2" eb="5">
      <t>コウネツヒ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</si>
  <si>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</si>
  <si>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</si>
  <si>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水道代</t>
    <rPh sb="0" eb="3">
      <t>スイドウダイ</t>
    </rPh>
    <phoneticPr fontId="1"/>
  </si>
  <si>
    <t>家賃</t>
    <rPh sb="0" eb="2">
      <t>ヤチン</t>
    </rPh>
    <phoneticPr fontId="1"/>
  </si>
  <si>
    <t>支払利息</t>
    <rPh sb="0" eb="2">
      <t>シハラ</t>
    </rPh>
    <rPh sb="2" eb="4">
      <t>リソク</t>
    </rPh>
    <phoneticPr fontId="1"/>
  </si>
  <si>
    <t>奨学金</t>
    <rPh sb="0" eb="3">
      <t>ショウガクキン</t>
    </rPh>
    <phoneticPr fontId="1"/>
  </si>
  <si>
    <t>消耗品費</t>
    <rPh sb="0" eb="3">
      <t>ショウモウヒン</t>
    </rPh>
    <rPh sb="3" eb="4">
      <t>ヒ</t>
    </rPh>
    <phoneticPr fontId="1"/>
  </si>
  <si>
    <t>教育費</t>
    <rPh sb="0" eb="3">
      <t>キョウイクヒ</t>
    </rPh>
    <phoneticPr fontId="1"/>
  </si>
  <si>
    <t>医療費</t>
    <rPh sb="0" eb="3">
      <t>イリョウヒ</t>
    </rPh>
    <phoneticPr fontId="1"/>
  </si>
  <si>
    <t>娯楽費</t>
    <rPh sb="0" eb="3">
      <t>ゴラクヒ</t>
    </rPh>
    <phoneticPr fontId="1"/>
  </si>
  <si>
    <t>旅費交通費</t>
    <rPh sb="0" eb="2">
      <t>リョヒ</t>
    </rPh>
    <rPh sb="2" eb="5">
      <t>コウツウヒ</t>
    </rPh>
    <phoneticPr fontId="1"/>
  </si>
  <si>
    <t>WAON</t>
    <phoneticPr fontId="1"/>
  </si>
  <si>
    <t>nanaco</t>
    <phoneticPr fontId="1"/>
  </si>
  <si>
    <t>被服費</t>
    <rPh sb="0" eb="3">
      <t>ヒフクヒ</t>
    </rPh>
    <phoneticPr fontId="1"/>
  </si>
  <si>
    <t>米</t>
    <rPh sb="0" eb="1">
      <t>コメ</t>
    </rPh>
    <phoneticPr fontId="1"/>
  </si>
  <si>
    <t>家電</t>
    <rPh sb="0" eb="2">
      <t>カデン</t>
    </rPh>
    <phoneticPr fontId="1"/>
  </si>
  <si>
    <t>消耗品</t>
    <rPh sb="0" eb="3">
      <t>ショウモウヒン</t>
    </rPh>
    <phoneticPr fontId="1"/>
  </si>
  <si>
    <t>外食</t>
    <rPh sb="0" eb="2">
      <t>ガイショク</t>
    </rPh>
    <phoneticPr fontId="1"/>
  </si>
  <si>
    <t>説明</t>
    <rPh sb="0" eb="2">
      <t>セツメイ</t>
    </rPh>
    <phoneticPr fontId="1"/>
  </si>
  <si>
    <t>初期残高</t>
    <rPh sb="0" eb="2">
      <t>ショキ</t>
    </rPh>
    <rPh sb="2" eb="4">
      <t>ザンダカ</t>
    </rPh>
    <phoneticPr fontId="1"/>
  </si>
  <si>
    <t>証券口座</t>
    <rPh sb="0" eb="2">
      <t>ショウケン</t>
    </rPh>
    <rPh sb="2" eb="4">
      <t>コウザ</t>
    </rPh>
    <phoneticPr fontId="1"/>
  </si>
  <si>
    <t>X証券</t>
    <rPh sb="1" eb="3">
      <t>ショウケン</t>
    </rPh>
    <phoneticPr fontId="1"/>
  </si>
  <si>
    <t>手数料</t>
    <rPh sb="0" eb="3">
      <t>テスウリョウ</t>
    </rPh>
    <phoneticPr fontId="1"/>
  </si>
  <si>
    <t>残高</t>
    <rPh sb="0" eb="2">
      <t>ザンダカ</t>
    </rPh>
    <phoneticPr fontId="1"/>
  </si>
  <si>
    <t>左右</t>
    <rPh sb="0" eb="2">
      <t>サユウ</t>
    </rPh>
    <phoneticPr fontId="1"/>
  </si>
  <si>
    <t>通信費</t>
    <rPh sb="0" eb="3">
      <t>ツウシンヒ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</si>
  <si>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</si>
  <si>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</si>
  <si>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電話、インターネット、フレッツなど</t>
    <rPh sb="0" eb="2">
      <t>デンワ</t>
    </rPh>
    <phoneticPr fontId="1"/>
  </si>
  <si>
    <t>ドコモ、au、ソフトバンクなど</t>
    <phoneticPr fontId="1"/>
  </si>
  <si>
    <t>医療衛生費</t>
    <rPh sb="0" eb="2">
      <t>イリョウ</t>
    </rPh>
    <rPh sb="2" eb="5">
      <t>エイセイヒ</t>
    </rPh>
    <phoneticPr fontId="1"/>
  </si>
  <si>
    <t>美容費</t>
    <rPh sb="0" eb="2">
      <t>ビヨウ</t>
    </rPh>
    <rPh sb="2" eb="3">
      <t>ヒ</t>
    </rPh>
    <phoneticPr fontId="1"/>
  </si>
  <si>
    <t>化粧品、散髪、美容院代など</t>
    <rPh sb="0" eb="3">
      <t>ケショウヒン</t>
    </rPh>
    <rPh sb="4" eb="6">
      <t>サンパツ</t>
    </rPh>
    <rPh sb="7" eb="10">
      <t>ビヨウイン</t>
    </rPh>
    <rPh sb="10" eb="11">
      <t>ダイ</t>
    </rPh>
    <phoneticPr fontId="1"/>
  </si>
  <si>
    <t>服飾、アクセサリーなど</t>
    <rPh sb="0" eb="2">
      <t>フクショク</t>
    </rPh>
    <phoneticPr fontId="1"/>
  </si>
  <si>
    <t>学費、教材費、塾代など</t>
    <rPh sb="0" eb="2">
      <t>ガクヒ</t>
    </rPh>
    <rPh sb="3" eb="6">
      <t>キョウザイヒ</t>
    </rPh>
    <rPh sb="7" eb="8">
      <t>ジュク</t>
    </rPh>
    <rPh sb="8" eb="9">
      <t>ダイ</t>
    </rPh>
    <phoneticPr fontId="1"/>
  </si>
  <si>
    <t>病院代、薬代など</t>
    <rPh sb="0" eb="2">
      <t>ビョウイン</t>
    </rPh>
    <rPh sb="2" eb="3">
      <t>ダイ</t>
    </rPh>
    <rPh sb="4" eb="6">
      <t>クスリダイ</t>
    </rPh>
    <phoneticPr fontId="1"/>
  </si>
  <si>
    <t>ATM利用や振込にかかった費用など</t>
    <rPh sb="3" eb="5">
      <t>リヨウ</t>
    </rPh>
    <rPh sb="6" eb="8">
      <t>フリコ</t>
    </rPh>
    <rPh sb="13" eb="15">
      <t>ヒヨウ</t>
    </rPh>
    <phoneticPr fontId="1"/>
  </si>
  <si>
    <t>移動、通勤などにかかった費用など</t>
    <rPh sb="0" eb="2">
      <t>イドウ</t>
    </rPh>
    <rPh sb="3" eb="5">
      <t>ツウキン</t>
    </rPh>
    <rPh sb="12" eb="14">
      <t>ヒヨウ</t>
    </rPh>
    <phoneticPr fontId="1"/>
  </si>
  <si>
    <t>新聞図書費</t>
    <rPh sb="0" eb="2">
      <t>シンブン</t>
    </rPh>
    <rPh sb="2" eb="4">
      <t>トショ</t>
    </rPh>
    <rPh sb="4" eb="5">
      <t>ヒ</t>
    </rPh>
    <phoneticPr fontId="1"/>
  </si>
  <si>
    <t>新聞</t>
    <rPh sb="0" eb="2">
      <t>シンブン</t>
    </rPh>
    <phoneticPr fontId="1"/>
  </si>
  <si>
    <t>本</t>
    <rPh sb="0" eb="1">
      <t>ホン</t>
    </rPh>
    <phoneticPr fontId="1"/>
  </si>
  <si>
    <t>趣味、遊びにかかった費用、CS受信料、レンタルビデオ代など</t>
    <rPh sb="0" eb="2">
      <t>シュミ</t>
    </rPh>
    <rPh sb="3" eb="4">
      <t>アソ</t>
    </rPh>
    <rPh sb="10" eb="12">
      <t>ヒヨウ</t>
    </rPh>
    <rPh sb="15" eb="18">
      <t>ジュシンリョウ</t>
    </rPh>
    <rPh sb="26" eb="27">
      <t>ダイ</t>
    </rPh>
    <phoneticPr fontId="1"/>
  </si>
  <si>
    <t>家電</t>
    <rPh sb="0" eb="2">
      <t>カデン</t>
    </rPh>
    <phoneticPr fontId="1"/>
  </si>
  <si>
    <t>家電以外の消耗品、生活用品など</t>
    <rPh sb="0" eb="2">
      <t>カデン</t>
    </rPh>
    <rPh sb="2" eb="4">
      <t>イガイ</t>
    </rPh>
    <rPh sb="5" eb="8">
      <t>ショウモウヒン</t>
    </rPh>
    <rPh sb="9" eb="11">
      <t>セイカツ</t>
    </rPh>
    <rPh sb="11" eb="13">
      <t>ヨウヒン</t>
    </rPh>
    <phoneticPr fontId="1"/>
  </si>
  <si>
    <t>家電製品</t>
    <rPh sb="0" eb="2">
      <t>カデン</t>
    </rPh>
    <rPh sb="2" eb="4">
      <t>セイヒン</t>
    </rPh>
    <phoneticPr fontId="1"/>
  </si>
  <si>
    <t>銀行や債券で受け取った利息（税引後）</t>
    <rPh sb="0" eb="2">
      <t>ギンコウ</t>
    </rPh>
    <rPh sb="3" eb="5">
      <t>サイケン</t>
    </rPh>
    <rPh sb="6" eb="7">
      <t>ウ</t>
    </rPh>
    <rPh sb="8" eb="9">
      <t>ト</t>
    </rPh>
    <rPh sb="11" eb="13">
      <t>リソク</t>
    </rPh>
    <rPh sb="14" eb="16">
      <t>ゼイビ</t>
    </rPh>
    <rPh sb="16" eb="17">
      <t>ゴ</t>
    </rPh>
    <phoneticPr fontId="1"/>
  </si>
  <si>
    <t>税金</t>
    <rPh sb="0" eb="2">
      <t>ゼイキン</t>
    </rPh>
    <phoneticPr fontId="1"/>
  </si>
  <si>
    <t>所得税</t>
    <rPh sb="0" eb="3">
      <t>ショトクゼイ</t>
    </rPh>
    <phoneticPr fontId="1"/>
  </si>
  <si>
    <t>自動車税</t>
    <rPh sb="0" eb="4">
      <t>ジドウシャゼイ</t>
    </rPh>
    <phoneticPr fontId="1"/>
  </si>
  <si>
    <t>車両費</t>
    <rPh sb="0" eb="2">
      <t>シャリョウ</t>
    </rPh>
    <rPh sb="2" eb="3">
      <t>ヒ</t>
    </rPh>
    <phoneticPr fontId="1"/>
  </si>
  <si>
    <t>車検代</t>
    <rPh sb="0" eb="3">
      <t>シャケンダイ</t>
    </rPh>
    <phoneticPr fontId="1"/>
  </si>
  <si>
    <t>ガソリン代</t>
    <rPh sb="4" eb="5">
      <t>ダイ</t>
    </rPh>
    <phoneticPr fontId="1"/>
  </si>
  <si>
    <t>オイル交換、車検費用など</t>
    <rPh sb="3" eb="5">
      <t>コウカン</t>
    </rPh>
    <rPh sb="6" eb="8">
      <t>シャケン</t>
    </rPh>
    <rPh sb="8" eb="10">
      <t>ヒヨウ</t>
    </rPh>
    <phoneticPr fontId="1"/>
  </si>
  <si>
    <t>整備費</t>
    <rPh sb="0" eb="3">
      <t>セイビヒ</t>
    </rPh>
    <phoneticPr fontId="1"/>
  </si>
  <si>
    <t>駐車場代</t>
    <rPh sb="0" eb="3">
      <t>チュウシャジョウ</t>
    </rPh>
    <rPh sb="3" eb="4">
      <t>ダイ</t>
    </rPh>
    <phoneticPr fontId="1"/>
  </si>
  <si>
    <t>住民税</t>
    <rPh sb="0" eb="3">
      <t>ジュウミンゼイ</t>
    </rPh>
    <phoneticPr fontId="1"/>
  </si>
  <si>
    <t>流動資産</t>
    <rPh sb="0" eb="4">
      <t>リュウドウシサン</t>
    </rPh>
    <phoneticPr fontId="1"/>
  </si>
  <si>
    <t>流動負債</t>
    <rPh sb="0" eb="4">
      <t>リュウドウフサイ</t>
    </rPh>
    <phoneticPr fontId="1"/>
  </si>
  <si>
    <t>現金</t>
  </si>
  <si>
    <t>普通預金</t>
  </si>
  <si>
    <t>定期預金</t>
  </si>
  <si>
    <t>固定資産</t>
    <rPh sb="0" eb="4">
      <t>コテイシサン</t>
    </rPh>
    <phoneticPr fontId="1"/>
  </si>
  <si>
    <t>固定負債</t>
    <rPh sb="0" eb="4">
      <t>コテイフサイ</t>
    </rPh>
    <phoneticPr fontId="1"/>
  </si>
  <si>
    <t>収益</t>
    <rPh sb="0" eb="2">
      <t>シュウエキ</t>
    </rPh>
    <phoneticPr fontId="1"/>
  </si>
  <si>
    <t>費用</t>
    <rPh sb="0" eb="2">
      <t>ヒヨウ</t>
    </rPh>
    <phoneticPr fontId="1"/>
  </si>
  <si>
    <t>純資産</t>
    <rPh sb="0" eb="3">
      <t>ジュンシサン</t>
    </rPh>
    <phoneticPr fontId="1"/>
  </si>
  <si>
    <t>資産計</t>
    <rPh sb="0" eb="2">
      <t>シサン</t>
    </rPh>
    <rPh sb="2" eb="3">
      <t>ケイ</t>
    </rPh>
    <phoneticPr fontId="1"/>
  </si>
  <si>
    <t>負債・純資産計</t>
    <rPh sb="0" eb="2">
      <t>フサイ</t>
    </rPh>
    <rPh sb="3" eb="6">
      <t>ジュンシサン</t>
    </rPh>
    <rPh sb="6" eb="7">
      <t>ケイ</t>
    </rPh>
    <phoneticPr fontId="1"/>
  </si>
  <si>
    <t>負債計</t>
    <rPh sb="0" eb="2">
      <t>フサイ</t>
    </rPh>
    <rPh sb="2" eb="3">
      <t>ケイ</t>
    </rPh>
    <phoneticPr fontId="1"/>
  </si>
  <si>
    <t>収益計</t>
    <rPh sb="0" eb="2">
      <t>シュウエキ</t>
    </rPh>
    <rPh sb="2" eb="3">
      <t>ケイ</t>
    </rPh>
    <phoneticPr fontId="1"/>
  </si>
  <si>
    <t>費用計</t>
    <rPh sb="0" eb="2">
      <t>ヒヨウ</t>
    </rPh>
    <rPh sb="2" eb="3">
      <t>ケイ</t>
    </rPh>
    <phoneticPr fontId="1"/>
  </si>
  <si>
    <t>証券口座</t>
  </si>
  <si>
    <t>有価証券</t>
  </si>
  <si>
    <t>未収入金</t>
  </si>
  <si>
    <t>クレジットカード</t>
  </si>
  <si>
    <t>キャッシング</t>
  </si>
  <si>
    <t>カードローン</t>
  </si>
  <si>
    <t>借入金</t>
  </si>
  <si>
    <t>住宅ローン</t>
  </si>
  <si>
    <t>自動車ローン</t>
  </si>
  <si>
    <t>奨学金</t>
  </si>
  <si>
    <t>土地</t>
  </si>
  <si>
    <t>建物</t>
  </si>
  <si>
    <t>保険</t>
  </si>
  <si>
    <t>敷金</t>
  </si>
  <si>
    <t>流動負債計</t>
    <rPh sb="0" eb="4">
      <t>リュウドウ</t>
    </rPh>
    <rPh sb="4" eb="5">
      <t>ケイ</t>
    </rPh>
    <phoneticPr fontId="1"/>
  </si>
  <si>
    <t>流動資産計</t>
    <rPh sb="4" eb="5">
      <t>ケイ</t>
    </rPh>
    <phoneticPr fontId="1"/>
  </si>
  <si>
    <t>固定資産計</t>
    <rPh sb="0" eb="4">
      <t>コテイシサン</t>
    </rPh>
    <rPh sb="4" eb="5">
      <t>ケイ</t>
    </rPh>
    <phoneticPr fontId="1"/>
  </si>
  <si>
    <t>固定負債計</t>
    <rPh sb="0" eb="4">
      <t>コテイフ</t>
    </rPh>
    <rPh sb="4" eb="5">
      <t>ケイ</t>
    </rPh>
    <phoneticPr fontId="1"/>
  </si>
  <si>
    <t>給料</t>
  </si>
  <si>
    <t>その他収益</t>
  </si>
  <si>
    <t>受取利息</t>
  </si>
  <si>
    <t>配当金</t>
  </si>
  <si>
    <t>年金</t>
  </si>
  <si>
    <t>家賃</t>
  </si>
  <si>
    <t>支払利息</t>
  </si>
  <si>
    <t>食費</t>
  </si>
  <si>
    <t>消耗品費</t>
  </si>
  <si>
    <t>水道光熱費</t>
  </si>
  <si>
    <t>新聞図書費</t>
  </si>
  <si>
    <t>通信費</t>
  </si>
  <si>
    <t>被服費</t>
  </si>
  <si>
    <t>教育費</t>
  </si>
  <si>
    <t>医療衛生費</t>
  </si>
  <si>
    <t>娯楽費</t>
  </si>
  <si>
    <t>車両費</t>
  </si>
  <si>
    <t>旅費交通費</t>
  </si>
  <si>
    <t>手数料</t>
  </si>
  <si>
    <t>税金</t>
  </si>
  <si>
    <t>バランスシート (B/S)</t>
    <phoneticPr fontId="1"/>
  </si>
  <si>
    <t>損益計算書 (P/L)</t>
    <rPh sb="0" eb="5">
      <t>ソンエキケイサンショ</t>
    </rPh>
    <phoneticPr fontId="1"/>
  </si>
  <si>
    <t>2016年度</t>
    <rPh sb="4" eb="6">
      <t>ネンド</t>
    </rPh>
    <phoneticPr fontId="1"/>
  </si>
  <si>
    <t>A銀行定期</t>
    <rPh sb="1" eb="3">
      <t>ギンコウ</t>
    </rPh>
    <phoneticPr fontId="1"/>
  </si>
  <si>
    <t>B銀行定期</t>
    <rPh sb="1" eb="3">
      <t>ギンコウ</t>
    </rPh>
    <phoneticPr fontId="1"/>
  </si>
  <si>
    <t>C銀行定期</t>
    <rPh sb="1" eb="3">
      <t>ギンコウ</t>
    </rPh>
    <phoneticPr fontId="1"/>
  </si>
  <si>
    <t>(損益)</t>
    <rPh sb="1" eb="3">
      <t>ソンエキ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</si>
</sst>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theme="1"/>
      <name val="ヒラギノ角ゴ Pro W3"/>
      <family val="2"/>
      <charset val="128"/>
    </font>
    <font>
      <sz val="6"/>
      <name val="ヒラギノ角ゴ Pro W3"/>
      <family val="2"/>
      <charset val="128"/>
    </font>
    <font>
      <sz val="10"/>
      <color theme="1"/>
      <name val="ヒラギノ角ゴ Pro W3"/>
      <family val="2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56" fontId="3" fillId="0" borderId="0" xfId="0" applyNumberFormat="1" applyFont="1">
      <alignment vertical="center"/>
    </xf>
    <xf numFmtId="0" fontId="4" fillId="0" borderId="0" xfId="0" applyFont="1">
      <alignment vertical="center"/>
    </xf>
    <xf numFmtId="38" fontId="3" fillId="0" borderId="0" xfId="1" applyFo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Border="1">
      <alignment vertical="center"/>
    </xf>
    <xf numFmtId="38" fontId="3" fillId="0" borderId="0" xfId="1" applyFont="1" applyAlignment="1">
      <alignment horizontal="right" vertical="center"/>
    </xf>
    <xf numFmtId="0" fontId="5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6.5"/>
  <cols>
    <col min="1" max="1" width="9.85546875" style="1" bestFit="1" customWidth="1"/>
    <col min="2" max="2" width="22.140625" style="1" bestFit="1" customWidth="1"/>
    <col min="3" max="4" width="11.7109375" style="1" customWidth="1"/>
    <col min="5" max="5" width="11.140625" style="4" customWidth="1"/>
    <col min="6" max="16384" width="9.140625" style="1"/>
  </cols>
  <sheetData>
    <row r="1" spans="1:5">
      <c r="A1" s="1" t="s">
        <v>3</v>
      </c>
      <c r="B1" s="1" t="s">
        <v>4</v>
      </c>
      <c r="C1" s="1" t="s">
        <v>0</v>
      </c>
      <c r="D1" s="1" t="s">
        <v>1</v>
      </c>
      <c r="E1" s="4" t="s">
        <v>2</v>
      </c>
    </row>
    <row r="2" spans="1:5">
      <c r="A2" s="2">
        <v>42059</v>
      </c>
      <c r="B2" s="1" t="s">
        <v>5</v>
      </c>
      <c r="C2" s="1" t="s">
        <v>10</v>
      </c>
      <c r="D2" s="1" t="s">
        <v>7</v>
      </c>
      <c r="E2" s="4">
        <v>324</v>
      </c>
    </row>
    <row r="3" spans="1:5">
      <c r="A3" s="2">
        <v>42060</v>
      </c>
      <c r="B3" s="1" t="s">
        <v>6</v>
      </c>
      <c r="C3" s="1" t="s">
        <v>8</v>
      </c>
      <c r="D3" s="1" t="s">
        <v>7</v>
      </c>
      <c r="E3" s="4">
        <v>5678</v>
      </c>
    </row>
    <row r="4" spans="1:5">
      <c r="A4" s="2">
        <v>42060</v>
      </c>
      <c r="B4" s="1" t="s">
        <v>12</v>
      </c>
      <c r="C4" s="1" t="s">
        <v>11</v>
      </c>
      <c r="D4" s="1" t="s">
        <v>49</v>
      </c>
      <c r="E4" s="4">
        <v>210987</v>
      </c>
    </row>
    <row r="5" spans="1:5">
      <c r="A5" s="2">
        <v>42061</v>
      </c>
      <c r="B5" s="1" t="s">
        <v>15</v>
      </c>
      <c r="C5" s="1" t="s">
        <v>13</v>
      </c>
      <c r="D5" s="1" t="s">
        <v>11</v>
      </c>
      <c r="E5" s="4">
        <v>12345</v>
      </c>
    </row>
    <row r="6" spans="1:5">
      <c r="A6" s="2">
        <v>42062</v>
      </c>
      <c r="B6" s="1" t="s">
        <v>14</v>
      </c>
      <c r="C6" s="1" t="s">
        <v>103</v>
      </c>
      <c r="D6" s="1" t="s">
        <v>44</v>
      </c>
      <c r="E6" s="4">
        <v>56789</v>
      </c>
    </row>
    <row r="7" spans="1:5">
      <c r="A7" s="2">
        <v>42063</v>
      </c>
      <c r="C7" s="1" t="s">
        <v>11</v>
      </c>
      <c r="D7" s="1" t="s">
        <v>16</v>
      </c>
      <c r="E7" s="4">
        <v>12</v>
      </c>
    </row>
    <row r="8" spans="1:5">
      <c r="A8" s="2">
        <v>42064</v>
      </c>
      <c r="C8" s="1" t="s">
        <v>7</v>
      </c>
      <c r="D8" s="1" t="s">
        <v>17</v>
      </c>
      <c r="E8" s="4">
        <v>20000</v>
      </c>
    </row>
    <row r="9" spans="1:5">
      <c r="A9" s="2">
        <v>42064</v>
      </c>
      <c r="C9" s="1" t="s">
        <v>18</v>
      </c>
      <c r="D9" s="1" t="s">
        <v>17</v>
      </c>
      <c r="E9" s="4">
        <v>100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K37" sqref="K37"/>
    </sheetView>
  </sheetViews>
  <sheetFormatPr defaultRowHeight="16.5"/>
  <cols>
    <col min="1" max="1" width="10.28515625" style="1" customWidth="1"/>
    <col min="2" max="2" width="5.42578125" style="1" bestFit="1" customWidth="1"/>
    <col min="3" max="3" width="17.42578125" style="1" bestFit="1" customWidth="1"/>
    <col min="4" max="4" width="13.140625" style="1" bestFit="1" customWidth="1"/>
    <col min="5" max="6" width="11.28515625" style="4" bestFit="1" customWidth="1"/>
    <col min="7" max="16384" width="9.140625" style="1"/>
  </cols>
  <sheetData>
    <row r="1" spans="1:7">
      <c r="A1" s="1" t="s">
        <v>29</v>
      </c>
      <c r="B1" s="1" t="s">
        <v>85</v>
      </c>
      <c r="C1" s="1" t="s">
        <v>20</v>
      </c>
      <c r="D1" s="1" t="s">
        <v>19</v>
      </c>
      <c r="E1" s="4" t="s">
        <v>80</v>
      </c>
      <c r="F1" s="4" t="s">
        <v>84</v>
      </c>
      <c r="G1" s="1" t="s">
        <v>79</v>
      </c>
    </row>
    <row r="2" spans="1:7">
      <c r="A2" s="1" t="s">
        <v>30</v>
      </c>
      <c r="B2" s="1" t="s">
        <v>0</v>
      </c>
      <c r="C2" s="1" t="s">
        <v>21</v>
      </c>
      <c r="D2" s="1" t="s">
        <v>21</v>
      </c>
      <c r="E2" s="4">
        <v>21098</v>
      </c>
      <c r="F2" s="4">
        <f>E2+SUMIF(記録帳!C:C,D2,記録帳!E:E)*IF(B2="左",1,-1)+SUMIF(記録帳!D:D,D2,記録帳!E:E)*IF(B2="左",-1,1)</f>
        <v>35096</v>
      </c>
    </row>
    <row r="3" spans="1:7">
      <c r="A3" s="1" t="s">
        <v>30</v>
      </c>
      <c r="B3" s="1" t="s">
        <v>0</v>
      </c>
      <c r="C3" s="1" t="s">
        <v>21</v>
      </c>
      <c r="D3" s="1" t="s">
        <v>72</v>
      </c>
      <c r="E3" s="4">
        <v>3210</v>
      </c>
      <c r="F3" s="4">
        <f>E3+SUMIF(記録帳!C:C,D3,記録帳!E:E)*IF(B3="左",1,-1)+SUMIF(記録帳!D:D,D3,記録帳!E:E)*IF(B3="左",-1,1)</f>
        <v>3210</v>
      </c>
    </row>
    <row r="4" spans="1:7">
      <c r="A4" s="1" t="s">
        <v>30</v>
      </c>
      <c r="B4" s="1" t="s">
        <v>0</v>
      </c>
      <c r="C4" s="1" t="s">
        <v>21</v>
      </c>
      <c r="D4" s="1" t="s">
        <v>73</v>
      </c>
      <c r="E4" s="4">
        <v>987</v>
      </c>
      <c r="F4" s="4">
        <f>E4+SUMIF(記録帳!C:C,D4,記録帳!E:E)*IF(B4="左",1,-1)+SUMIF(記録帳!D:D,D4,記録帳!E:E)*IF(B4="左",-1,1)</f>
        <v>987</v>
      </c>
    </row>
    <row r="5" spans="1:7">
      <c r="A5" s="1" t="s">
        <v>30</v>
      </c>
      <c r="B5" s="1" t="s">
        <v>0</v>
      </c>
      <c r="C5" s="1" t="s">
        <v>22</v>
      </c>
      <c r="D5" s="1" t="s">
        <v>17</v>
      </c>
      <c r="E5" s="4">
        <v>1234567</v>
      </c>
      <c r="F5" s="4">
        <f>E5+SUMIF(記録帳!C:C,D5,記録帳!E:E)*IF(B5="左",1,-1)+SUMIF(記録帳!D:D,D5,記録帳!E:E)*IF(B5="左",-1,1)</f>
        <v>1214467</v>
      </c>
    </row>
    <row r="6" spans="1:7">
      <c r="A6" s="1" t="s">
        <v>30</v>
      </c>
      <c r="B6" s="1" t="s">
        <v>0</v>
      </c>
      <c r="C6" s="1" t="s">
        <v>22</v>
      </c>
      <c r="D6" s="1" t="s">
        <v>11</v>
      </c>
      <c r="E6" s="4">
        <v>123</v>
      </c>
      <c r="F6" s="4">
        <f>E6+SUMIF(記録帳!C:C,D6,記録帳!E:E)*IF(B6="左",1,-1)+SUMIF(記録帳!D:D,D6,記録帳!E:E)*IF(B6="左",-1,1)</f>
        <v>198777</v>
      </c>
    </row>
    <row r="7" spans="1:7">
      <c r="A7" s="1" t="s">
        <v>30</v>
      </c>
      <c r="B7" s="1" t="s">
        <v>0</v>
      </c>
      <c r="C7" s="1" t="s">
        <v>22</v>
      </c>
      <c r="D7" s="1" t="s">
        <v>24</v>
      </c>
      <c r="E7" s="4">
        <v>210987</v>
      </c>
      <c r="F7" s="4">
        <f>E7+SUMIF(記録帳!C:C,D7,記録帳!E:E)*IF(B7="左",1,-1)+SUMIF(記録帳!D:D,D7,記録帳!E:E)*IF(B7="左",-1,1)</f>
        <v>210987</v>
      </c>
    </row>
    <row r="8" spans="1:7">
      <c r="A8" s="1" t="s">
        <v>30</v>
      </c>
      <c r="B8" s="1" t="s">
        <v>0</v>
      </c>
      <c r="C8" s="1" t="s">
        <v>23</v>
      </c>
      <c r="D8" s="1" t="s">
        <v>173</v>
      </c>
      <c r="E8" s="4">
        <v>500000</v>
      </c>
      <c r="F8" s="4">
        <f>E8+SUMIF(記録帳!C:C,D8,記録帳!E:E)*IF(B8="左",1,-1)+SUMIF(記録帳!D:D,D8,記録帳!E:E)*IF(B8="左",-1,1)</f>
        <v>500000</v>
      </c>
    </row>
    <row r="9" spans="1:7">
      <c r="A9" s="1" t="s">
        <v>30</v>
      </c>
      <c r="B9" s="1" t="s">
        <v>0</v>
      </c>
      <c r="C9" s="1" t="s">
        <v>23</v>
      </c>
      <c r="D9" s="1" t="s">
        <v>174</v>
      </c>
      <c r="E9" s="4">
        <v>0</v>
      </c>
      <c r="F9" s="4">
        <f>E9+SUMIF(記録帳!C:C,D9,記録帳!E:E)*IF(B9="左",1,-1)+SUMIF(記録帳!D:D,D9,記録帳!E:E)*IF(B9="左",-1,1)</f>
        <v>0</v>
      </c>
    </row>
    <row r="10" spans="1:7">
      <c r="A10" s="1" t="s">
        <v>30</v>
      </c>
      <c r="B10" s="1" t="s">
        <v>0</v>
      </c>
      <c r="C10" s="1" t="s">
        <v>23</v>
      </c>
      <c r="D10" s="1" t="s">
        <v>175</v>
      </c>
      <c r="E10" s="4">
        <v>0</v>
      </c>
      <c r="F10" s="4">
        <f>E10+SUMIF(記録帳!C:C,D10,記録帳!E:E)*IF(B10="左",1,-1)+SUMIF(記録帳!D:D,D10,記録帳!E:E)*IF(B10="左",-1,1)</f>
        <v>0</v>
      </c>
    </row>
    <row r="11" spans="1:7">
      <c r="A11" s="1" t="s">
        <v>30</v>
      </c>
      <c r="B11" s="1" t="s">
        <v>0</v>
      </c>
      <c r="C11" s="1" t="s">
        <v>81</v>
      </c>
      <c r="D11" s="1" t="s">
        <v>82</v>
      </c>
      <c r="E11" s="4">
        <v>0</v>
      </c>
      <c r="F11" s="4">
        <f>E11+SUMIF(記録帳!C:C,D11,記録帳!E:E)*IF(B11="左",1,-1)+SUMIF(記録帳!D:D,D11,記録帳!E:E)*IF(B11="左",-1,1)</f>
        <v>0</v>
      </c>
    </row>
    <row r="12" spans="1:7">
      <c r="A12" s="1" t="s">
        <v>30</v>
      </c>
      <c r="B12" s="1" t="s">
        <v>0</v>
      </c>
      <c r="C12" s="1" t="s">
        <v>25</v>
      </c>
      <c r="D12" s="1" t="s">
        <v>27</v>
      </c>
      <c r="E12" s="4">
        <v>0</v>
      </c>
      <c r="F12" s="4">
        <f>E12+SUMIF(記録帳!C:C,D12,記録帳!E:E)*IF(B12="左",1,-1)+SUMIF(記録帳!D:D,D12,記録帳!E:E)*IF(B12="左",-1,1)</f>
        <v>0</v>
      </c>
    </row>
    <row r="13" spans="1:7">
      <c r="A13" s="1" t="s">
        <v>30</v>
      </c>
      <c r="B13" s="1" t="s">
        <v>0</v>
      </c>
      <c r="C13" s="1" t="s">
        <v>25</v>
      </c>
      <c r="D13" s="1" t="s">
        <v>26</v>
      </c>
      <c r="E13" s="4">
        <v>0</v>
      </c>
      <c r="F13" s="4">
        <f>E13+SUMIF(記録帳!C:C,D13,記録帳!E:E)*IF(B13="左",1,-1)+SUMIF(記録帳!D:D,D13,記録帳!E:E)*IF(B13="左",-1,1)</f>
        <v>0</v>
      </c>
    </row>
    <row r="14" spans="1:7">
      <c r="A14" s="1" t="s">
        <v>30</v>
      </c>
      <c r="B14" s="1" t="s">
        <v>0</v>
      </c>
      <c r="C14" s="1" t="s">
        <v>28</v>
      </c>
      <c r="D14" s="1" t="s">
        <v>28</v>
      </c>
      <c r="E14" s="4">
        <v>0</v>
      </c>
      <c r="F14" s="4">
        <f>E14+SUMIF(記録帳!C:C,D14,記録帳!E:E)*IF(B14="左",1,-1)+SUMIF(記録帳!D:D,D14,記録帳!E:E)*IF(B14="左",-1,1)</f>
        <v>0</v>
      </c>
    </row>
    <row r="15" spans="1:7">
      <c r="A15" s="1" t="s">
        <v>31</v>
      </c>
      <c r="B15" s="1" t="s">
        <v>0</v>
      </c>
      <c r="C15" s="1" t="s">
        <v>32</v>
      </c>
      <c r="D15" s="1" t="s">
        <v>32</v>
      </c>
      <c r="E15" s="4">
        <v>0</v>
      </c>
      <c r="F15" s="4">
        <f>E15+SUMIF(記録帳!C:C,D15,記録帳!E:E)*IF(B15="左",1,-1)+SUMIF(記録帳!D:D,D15,記録帳!E:E)*IF(B15="左",-1,1)</f>
        <v>0</v>
      </c>
    </row>
    <row r="16" spans="1:7">
      <c r="A16" s="1" t="s">
        <v>31</v>
      </c>
      <c r="B16" s="1" t="s">
        <v>0</v>
      </c>
      <c r="C16" s="1" t="s">
        <v>33</v>
      </c>
      <c r="D16" s="1" t="s">
        <v>33</v>
      </c>
      <c r="E16" s="4">
        <v>0</v>
      </c>
      <c r="F16" s="4">
        <f>E16+SUMIF(記録帳!C:C,D16,記録帳!E:E)*IF(B16="左",1,-1)+SUMIF(記録帳!D:D,D16,記録帳!E:E)*IF(B16="左",-1,1)</f>
        <v>0</v>
      </c>
    </row>
    <row r="17" spans="1:11">
      <c r="A17" s="1" t="s">
        <v>31</v>
      </c>
      <c r="B17" s="1" t="s">
        <v>0</v>
      </c>
      <c r="C17" s="1" t="s">
        <v>34</v>
      </c>
      <c r="D17" s="1" t="s">
        <v>34</v>
      </c>
      <c r="E17" s="4">
        <v>0</v>
      </c>
      <c r="F17" s="4">
        <f>E17+SUMIF(記録帳!C:C,D17,記録帳!E:E)*IF(B17="左",1,-1)+SUMIF(記録帳!D:D,D17,記録帳!E:E)*IF(B17="左",-1,1)</f>
        <v>0</v>
      </c>
    </row>
    <row r="18" spans="1:11">
      <c r="A18" s="1" t="s">
        <v>31</v>
      </c>
      <c r="B18" s="1" t="s">
        <v>0</v>
      </c>
      <c r="C18" s="1" t="s">
        <v>35</v>
      </c>
      <c r="D18" s="1" t="s">
        <v>35</v>
      </c>
      <c r="E18" s="4">
        <v>300000</v>
      </c>
      <c r="F18" s="4">
        <f>E18+SUMIF(記録帳!C:C,D18,記録帳!E:E)*IF(B18="左",1,-1)+SUMIF(記録帳!D:D,D18,記録帳!E:E)*IF(B18="左",-1,1)</f>
        <v>300000</v>
      </c>
    </row>
    <row r="19" spans="1:11">
      <c r="A19" s="1" t="s">
        <v>36</v>
      </c>
      <c r="B19" s="1" t="s">
        <v>1</v>
      </c>
      <c r="C19" s="1" t="s">
        <v>37</v>
      </c>
      <c r="D19" s="1" t="s">
        <v>44</v>
      </c>
      <c r="E19" s="4">
        <v>78901</v>
      </c>
      <c r="F19" s="4">
        <f>E19+SUMIF(記録帳!C:C,D19,記録帳!E:E)*IF(B19="左",1,-1)+SUMIF(記録帳!D:D,D19,記録帳!E:E)*IF(B19="左",-1,1)</f>
        <v>135690</v>
      </c>
    </row>
    <row r="20" spans="1:11">
      <c r="A20" s="1" t="s">
        <v>36</v>
      </c>
      <c r="B20" s="1" t="s">
        <v>1</v>
      </c>
      <c r="C20" s="1" t="s">
        <v>37</v>
      </c>
      <c r="D20" s="1" t="s">
        <v>45</v>
      </c>
      <c r="E20" s="4">
        <v>2345</v>
      </c>
      <c r="F20" s="4">
        <f>E20+SUMIF(記録帳!C:C,D20,記録帳!E:E)*IF(B20="左",1,-1)+SUMIF(記録帳!D:D,D20,記録帳!E:E)*IF(B20="左",-1,1)</f>
        <v>2345</v>
      </c>
    </row>
    <row r="21" spans="1:11">
      <c r="A21" s="1" t="s">
        <v>36</v>
      </c>
      <c r="B21" s="1" t="s">
        <v>1</v>
      </c>
      <c r="C21" s="1" t="s">
        <v>37</v>
      </c>
      <c r="D21" s="1" t="s">
        <v>46</v>
      </c>
      <c r="E21" s="4">
        <v>0</v>
      </c>
      <c r="F21" s="4">
        <f>E21+SUMIF(記録帳!C:C,D21,記録帳!E:E)*IF(B21="左",1,-1)+SUMIF(記録帳!D:D,D21,記録帳!E:E)*IF(B21="左",-1,1)</f>
        <v>0</v>
      </c>
    </row>
    <row r="22" spans="1:11">
      <c r="A22" s="1" t="s">
        <v>36</v>
      </c>
      <c r="B22" s="1" t="s">
        <v>1</v>
      </c>
      <c r="C22" s="1" t="s">
        <v>43</v>
      </c>
      <c r="D22" s="1" t="s">
        <v>43</v>
      </c>
      <c r="E22" s="4">
        <v>0</v>
      </c>
      <c r="F22" s="4">
        <f>E22+SUMIF(記録帳!C:C,D22,記録帳!E:E)*IF(B22="左",1,-1)+SUMIF(記録帳!D:D,D22,記録帳!E:E)*IF(B22="左",-1,1)</f>
        <v>0</v>
      </c>
    </row>
    <row r="23" spans="1:11">
      <c r="A23" s="1" t="s">
        <v>36</v>
      </c>
      <c r="B23" s="1" t="s">
        <v>1</v>
      </c>
      <c r="C23" s="1" t="s">
        <v>42</v>
      </c>
      <c r="D23" s="1" t="s">
        <v>42</v>
      </c>
      <c r="E23" s="4">
        <v>0</v>
      </c>
      <c r="F23" s="4">
        <f>E23+SUMIF(記録帳!C:C,D23,記録帳!E:E)*IF(B23="左",1,-1)+SUMIF(記録帳!D:D,D23,記録帳!E:E)*IF(B23="左",-1,1)</f>
        <v>0</v>
      </c>
    </row>
    <row r="24" spans="1:11">
      <c r="A24" s="1" t="s">
        <v>36</v>
      </c>
      <c r="B24" s="1" t="s">
        <v>1</v>
      </c>
      <c r="C24" s="1" t="s">
        <v>38</v>
      </c>
      <c r="D24" s="1" t="s">
        <v>38</v>
      </c>
      <c r="E24" s="4">
        <v>0</v>
      </c>
      <c r="F24" s="4">
        <f>E24+SUMIF(記録帳!C:C,D24,記録帳!E:E)*IF(B24="左",1,-1)+SUMIF(記録帳!D:D,D24,記録帳!E:E)*IF(B24="左",-1,1)</f>
        <v>0</v>
      </c>
    </row>
    <row r="25" spans="1:11">
      <c r="A25" s="1" t="s">
        <v>39</v>
      </c>
      <c r="B25" s="1" t="s">
        <v>1</v>
      </c>
      <c r="C25" s="1" t="s">
        <v>40</v>
      </c>
      <c r="D25" s="1" t="s">
        <v>40</v>
      </c>
      <c r="E25" s="4">
        <v>0</v>
      </c>
      <c r="F25" s="4">
        <f>E25+SUMIF(記録帳!C:C,D25,記録帳!E:E)*IF(B25="左",1,-1)+SUMIF(記録帳!D:D,D25,記録帳!E:E)*IF(B25="左",-1,1)</f>
        <v>0</v>
      </c>
    </row>
    <row r="26" spans="1:11">
      <c r="A26" s="1" t="s">
        <v>39</v>
      </c>
      <c r="B26" s="1" t="s">
        <v>1</v>
      </c>
      <c r="C26" s="1" t="s">
        <v>41</v>
      </c>
      <c r="D26" s="1" t="s">
        <v>41</v>
      </c>
      <c r="E26" s="4">
        <v>0</v>
      </c>
      <c r="F26" s="4">
        <f>E26+SUMIF(記録帳!C:C,D26,記録帳!E:E)*IF(B26="左",1,-1)+SUMIF(記録帳!D:D,D26,記録帳!E:E)*IF(B26="左",-1,1)</f>
        <v>0</v>
      </c>
    </row>
    <row r="27" spans="1:11">
      <c r="A27" s="1" t="s">
        <v>39</v>
      </c>
      <c r="B27" s="1" t="s">
        <v>1</v>
      </c>
      <c r="C27" s="1" t="s">
        <v>66</v>
      </c>
      <c r="D27" s="1" t="s">
        <v>66</v>
      </c>
      <c r="E27" s="4">
        <v>0</v>
      </c>
      <c r="F27" s="4">
        <f>E27+SUMIF(記録帳!C:C,D27,記録帳!E:E)*IF(B27="左",1,-1)+SUMIF(記録帳!D:D,D27,記録帳!E:E)*IF(B27="左",-1,1)</f>
        <v>0</v>
      </c>
    </row>
    <row r="28" spans="1:11">
      <c r="A28" s="1" t="s">
        <v>47</v>
      </c>
      <c r="B28" s="1" t="s">
        <v>1</v>
      </c>
      <c r="C28" s="1" t="s">
        <v>48</v>
      </c>
      <c r="D28" s="1" t="s">
        <v>49</v>
      </c>
      <c r="E28" s="4">
        <v>0</v>
      </c>
      <c r="F28" s="4">
        <f>E28+SUMIF(記録帳!C:C,D28,記録帳!E:E)*IF(B28="左",1,-1)+SUMIF(記録帳!D:D,D28,記録帳!E:E)*IF(B28="左",-1,1)</f>
        <v>210987</v>
      </c>
    </row>
    <row r="29" spans="1:11">
      <c r="A29" s="1" t="s">
        <v>47</v>
      </c>
      <c r="B29" s="1" t="s">
        <v>1</v>
      </c>
      <c r="C29" s="1" t="s">
        <v>48</v>
      </c>
      <c r="D29" s="1" t="s">
        <v>50</v>
      </c>
      <c r="E29" s="4">
        <v>0</v>
      </c>
      <c r="F29" s="4">
        <f>E29+SUMIF(記録帳!C:C,D29,記録帳!E:E)*IF(B29="左",1,-1)+SUMIF(記録帳!D:D,D29,記録帳!E:E)*IF(B29="左",-1,1)</f>
        <v>0</v>
      </c>
    </row>
    <row r="30" spans="1:11">
      <c r="A30" s="1" t="s">
        <v>47</v>
      </c>
      <c r="B30" s="1" t="s">
        <v>1</v>
      </c>
      <c r="C30" s="1" t="s">
        <v>51</v>
      </c>
      <c r="D30" s="1" t="s">
        <v>51</v>
      </c>
      <c r="E30" s="4">
        <v>0</v>
      </c>
      <c r="F30" s="4">
        <f>E30+SUMIF(記録帳!C:C,D30,記録帳!E:E)*IF(B30="左",1,-1)+SUMIF(記録帳!D:D,D30,記録帳!E:E)*IF(B30="左",-1,1)</f>
        <v>0</v>
      </c>
      <c r="K30" s="4"/>
    </row>
    <row r="31" spans="1:11">
      <c r="A31" s="1" t="s">
        <v>47</v>
      </c>
      <c r="B31" s="1" t="s">
        <v>1</v>
      </c>
      <c r="C31" s="1" t="s">
        <v>52</v>
      </c>
      <c r="D31" s="1" t="s">
        <v>52</v>
      </c>
      <c r="E31" s="4">
        <v>0</v>
      </c>
      <c r="F31" s="4">
        <f>E31+SUMIF(記録帳!C:C,D31,記録帳!E:E)*IF(B31="左",1,-1)+SUMIF(記録帳!D:D,D31,記録帳!E:E)*IF(B31="左",-1,1)</f>
        <v>12</v>
      </c>
      <c r="G31" s="1" t="s">
        <v>106</v>
      </c>
      <c r="K31" s="4"/>
    </row>
    <row r="32" spans="1:11">
      <c r="A32" s="1" t="s">
        <v>47</v>
      </c>
      <c r="B32" s="1" t="s">
        <v>1</v>
      </c>
      <c r="C32" s="1" t="s">
        <v>53</v>
      </c>
      <c r="D32" s="1" t="s">
        <v>53</v>
      </c>
      <c r="E32" s="4">
        <v>0</v>
      </c>
      <c r="F32" s="4">
        <f>E32+SUMIF(記録帳!C:C,D32,記録帳!E:E)*IF(B32="左",1,-1)+SUMIF(記録帳!D:D,D32,記録帳!E:E)*IF(B32="左",-1,1)</f>
        <v>0</v>
      </c>
      <c r="K32" s="4"/>
    </row>
    <row r="33" spans="1:11">
      <c r="A33" s="1" t="s">
        <v>47</v>
      </c>
      <c r="B33" s="1" t="s">
        <v>1</v>
      </c>
      <c r="C33" s="1" t="s">
        <v>54</v>
      </c>
      <c r="D33" s="1" t="s">
        <v>55</v>
      </c>
      <c r="E33" s="4">
        <v>0</v>
      </c>
      <c r="F33" s="4">
        <f>E33+SUMIF(記録帳!C:C,D33,記録帳!E:E)*IF(B33="左",1,-1)+SUMIF(記録帳!D:D,D33,記録帳!E:E)*IF(B33="左",-1,1)</f>
        <v>0</v>
      </c>
      <c r="K33" s="4"/>
    </row>
    <row r="34" spans="1:11">
      <c r="A34" s="1" t="s">
        <v>47</v>
      </c>
      <c r="B34" s="1" t="s">
        <v>1</v>
      </c>
      <c r="C34" s="1" t="s">
        <v>54</v>
      </c>
      <c r="D34" s="1" t="s">
        <v>56</v>
      </c>
      <c r="E34" s="4">
        <v>0</v>
      </c>
      <c r="F34" s="4">
        <f>E34+SUMIF(記録帳!C:C,D34,記録帳!E:E)*IF(B34="左",1,-1)+SUMIF(記録帳!D:D,D34,記録帳!E:E)*IF(B34="左",-1,1)</f>
        <v>0</v>
      </c>
      <c r="K34" s="4"/>
    </row>
    <row r="35" spans="1:11">
      <c r="A35" s="1" t="s">
        <v>57</v>
      </c>
      <c r="B35" s="1" t="s">
        <v>0</v>
      </c>
      <c r="C35" s="1" t="s">
        <v>64</v>
      </c>
      <c r="D35" s="1" t="s">
        <v>64</v>
      </c>
      <c r="E35" s="4">
        <v>0</v>
      </c>
      <c r="F35" s="4">
        <f>E35+SUMIF(記録帳!C:C,D35,記録帳!E:E)*IF(B35="左",1,-1)+SUMIF(記録帳!D:D,D35,記録帳!E:E)*IF(B35="左",-1,1)</f>
        <v>0</v>
      </c>
      <c r="K35" s="4"/>
    </row>
    <row r="36" spans="1:11">
      <c r="A36" s="1" t="s">
        <v>57</v>
      </c>
      <c r="B36" s="1" t="s">
        <v>0</v>
      </c>
      <c r="C36" s="1" t="s">
        <v>64</v>
      </c>
      <c r="D36" s="1" t="s">
        <v>115</v>
      </c>
      <c r="E36" s="4">
        <v>0</v>
      </c>
      <c r="F36" s="4">
        <f>E36+SUMIF(記録帳!C:C,D36,記録帳!E:E)*IF(B36="左",1,-1)+SUMIF(記録帳!D:D,D36,記録帳!E:E)*IF(B36="左",-1,1)</f>
        <v>0</v>
      </c>
      <c r="K36" s="4"/>
    </row>
    <row r="37" spans="1:11">
      <c r="A37" s="1" t="s">
        <v>57</v>
      </c>
      <c r="B37" s="1" t="s">
        <v>0</v>
      </c>
      <c r="C37" s="1" t="s">
        <v>65</v>
      </c>
      <c r="D37" s="1" t="s">
        <v>65</v>
      </c>
      <c r="E37" s="4">
        <v>0</v>
      </c>
      <c r="F37" s="4">
        <f>E37+SUMIF(記録帳!C:C,D37,記録帳!E:E)*IF(B37="左",1,-1)+SUMIF(記録帳!D:D,D37,記録帳!E:E)*IF(B37="左",-1,1)</f>
        <v>0</v>
      </c>
      <c r="K37" s="4"/>
    </row>
    <row r="38" spans="1:11">
      <c r="A38" s="1" t="s">
        <v>57</v>
      </c>
      <c r="B38" s="1" t="s">
        <v>0</v>
      </c>
      <c r="C38" s="1" t="s">
        <v>59</v>
      </c>
      <c r="D38" s="1" t="s">
        <v>58</v>
      </c>
      <c r="E38" s="4">
        <v>0</v>
      </c>
      <c r="F38" s="4">
        <f>E38+SUMIF(記録帳!C:C,D38,記録帳!E:E)*IF(B38="左",1,-1)+SUMIF(記録帳!D:D,D38,記録帳!E:E)*IF(B38="左",-1,1)</f>
        <v>5678</v>
      </c>
      <c r="K38" s="4"/>
    </row>
    <row r="39" spans="1:11">
      <c r="A39" s="1" t="s">
        <v>57</v>
      </c>
      <c r="B39" s="1" t="s">
        <v>0</v>
      </c>
      <c r="C39" s="1" t="s">
        <v>59</v>
      </c>
      <c r="D39" s="1" t="s">
        <v>75</v>
      </c>
      <c r="E39" s="4">
        <v>0</v>
      </c>
      <c r="F39" s="4">
        <f>E39+SUMIF(記録帳!C:C,D39,記録帳!E:E)*IF(B39="左",1,-1)+SUMIF(記録帳!D:D,D39,記録帳!E:E)*IF(B39="左",-1,1)</f>
        <v>0</v>
      </c>
    </row>
    <row r="40" spans="1:11">
      <c r="A40" s="1" t="s">
        <v>57</v>
      </c>
      <c r="B40" s="1" t="s">
        <v>0</v>
      </c>
      <c r="C40" s="1" t="s">
        <v>59</v>
      </c>
      <c r="D40" s="1" t="s">
        <v>9</v>
      </c>
      <c r="E40" s="4">
        <v>0</v>
      </c>
      <c r="F40" s="4">
        <f>E40+SUMIF(記録帳!C:C,D40,記録帳!E:E)*IF(B40="左",1,-1)+SUMIF(記録帳!D:D,D40,記録帳!E:E)*IF(B40="左",-1,1)</f>
        <v>324</v>
      </c>
    </row>
    <row r="41" spans="1:11">
      <c r="A41" s="1" t="s">
        <v>57</v>
      </c>
      <c r="B41" s="1" t="s">
        <v>0</v>
      </c>
      <c r="C41" s="1" t="s">
        <v>59</v>
      </c>
      <c r="D41" s="1" t="s">
        <v>78</v>
      </c>
      <c r="E41" s="4">
        <v>0</v>
      </c>
      <c r="F41" s="4">
        <f>E41+SUMIF(記録帳!C:C,D41,記録帳!E:E)*IF(B41="左",1,-1)+SUMIF(記録帳!D:D,D41,記録帳!E:E)*IF(B41="左",-1,1)</f>
        <v>0</v>
      </c>
    </row>
    <row r="42" spans="1:11">
      <c r="A42" s="1" t="s">
        <v>57</v>
      </c>
      <c r="B42" s="1" t="s">
        <v>0</v>
      </c>
      <c r="C42" s="1" t="s">
        <v>67</v>
      </c>
      <c r="D42" s="1" t="s">
        <v>76</v>
      </c>
      <c r="E42" s="4">
        <v>0</v>
      </c>
      <c r="F42" s="4">
        <f>E42+SUMIF(記録帳!C:C,D42,記録帳!E:E)*IF(B42="左",1,-1)+SUMIF(記録帳!D:D,D42,記録帳!E:E)*IF(B42="左",-1,1)</f>
        <v>56789</v>
      </c>
      <c r="G42" s="1" t="s">
        <v>105</v>
      </c>
    </row>
    <row r="43" spans="1:11">
      <c r="A43" s="1" t="s">
        <v>57</v>
      </c>
      <c r="B43" s="1" t="s">
        <v>0</v>
      </c>
      <c r="C43" s="1" t="s">
        <v>67</v>
      </c>
      <c r="D43" s="1" t="s">
        <v>77</v>
      </c>
      <c r="E43" s="4">
        <v>0</v>
      </c>
      <c r="F43" s="4">
        <f>E43+SUMIF(記録帳!C:C,D43,記録帳!E:E)*IF(B43="左",1,-1)+SUMIF(記録帳!D:D,D43,記録帳!E:E)*IF(B43="左",-1,1)</f>
        <v>0</v>
      </c>
      <c r="G43" s="1" t="s">
        <v>104</v>
      </c>
    </row>
    <row r="44" spans="1:11">
      <c r="A44" s="1" t="s">
        <v>57</v>
      </c>
      <c r="B44" s="1" t="s">
        <v>0</v>
      </c>
      <c r="C44" s="1" t="s">
        <v>60</v>
      </c>
      <c r="D44" s="1" t="s">
        <v>61</v>
      </c>
      <c r="E44" s="4">
        <v>0</v>
      </c>
      <c r="F44" s="4">
        <f>E44+SUMIF(記録帳!C:C,D44,記録帳!E:E)*IF(B44="左",1,-1)+SUMIF(記録帳!D:D,D44,記録帳!E:E)*IF(B44="左",-1,1)</f>
        <v>12345</v>
      </c>
    </row>
    <row r="45" spans="1:11">
      <c r="A45" s="1" t="s">
        <v>57</v>
      </c>
      <c r="B45" s="1" t="s">
        <v>0</v>
      </c>
      <c r="C45" s="1" t="s">
        <v>60</v>
      </c>
      <c r="D45" s="1" t="s">
        <v>62</v>
      </c>
      <c r="E45" s="4">
        <v>0</v>
      </c>
      <c r="F45" s="4">
        <f>E45+SUMIF(記録帳!C:C,D45,記録帳!E:E)*IF(B45="左",1,-1)+SUMIF(記録帳!D:D,D45,記録帳!E:E)*IF(B45="左",-1,1)</f>
        <v>0</v>
      </c>
    </row>
    <row r="46" spans="1:11">
      <c r="A46" s="1" t="s">
        <v>57</v>
      </c>
      <c r="B46" s="1" t="s">
        <v>0</v>
      </c>
      <c r="C46" s="1" t="s">
        <v>60</v>
      </c>
      <c r="D46" s="1" t="s">
        <v>63</v>
      </c>
      <c r="E46" s="4">
        <v>0</v>
      </c>
      <c r="F46" s="4">
        <f>E46+SUMIF(記録帳!C:C,D46,記録帳!E:E)*IF(B46="左",1,-1)+SUMIF(記録帳!D:D,D46,記録帳!E:E)*IF(B46="左",-1,1)</f>
        <v>0</v>
      </c>
    </row>
    <row r="47" spans="1:11">
      <c r="A47" s="1" t="s">
        <v>57</v>
      </c>
      <c r="B47" s="1" t="s">
        <v>0</v>
      </c>
      <c r="C47" s="1" t="s">
        <v>99</v>
      </c>
      <c r="D47" s="1" t="s">
        <v>100</v>
      </c>
      <c r="E47" s="4">
        <v>0</v>
      </c>
      <c r="F47" s="4">
        <f>E47+SUMIF(記録帳!C:C,D47,記録帳!E:E)*IF(B47="左",1,-1)+SUMIF(記録帳!D:D,D47,記録帳!E:E)*IF(B47="左",-1,1)</f>
        <v>0</v>
      </c>
    </row>
    <row r="48" spans="1:11">
      <c r="A48" s="1" t="s">
        <v>57</v>
      </c>
      <c r="B48" s="1" t="s">
        <v>0</v>
      </c>
      <c r="C48" s="1" t="s">
        <v>99</v>
      </c>
      <c r="D48" s="1" t="s">
        <v>101</v>
      </c>
      <c r="E48" s="4">
        <v>0</v>
      </c>
      <c r="F48" s="4">
        <f>E48+SUMIF(記録帳!C:C,D48,記録帳!E:E)*IF(B48="左",1,-1)+SUMIF(記録帳!D:D,D48,記録帳!E:E)*IF(B48="左",-1,1)</f>
        <v>0</v>
      </c>
    </row>
    <row r="49" spans="1:7">
      <c r="A49" s="1" t="s">
        <v>57</v>
      </c>
      <c r="B49" s="1" t="s">
        <v>0</v>
      </c>
      <c r="C49" s="1" t="s">
        <v>86</v>
      </c>
      <c r="D49" s="1" t="s">
        <v>87</v>
      </c>
      <c r="E49" s="4">
        <v>0</v>
      </c>
      <c r="F49" s="4">
        <f>E49+SUMIF(記録帳!C:C,D49,記録帳!E:E)*IF(B49="左",1,-1)+SUMIF(記録帳!D:D,D49,記録帳!E:E)*IF(B49="左",-1,1)</f>
        <v>0</v>
      </c>
      <c r="G49" s="1" t="s">
        <v>89</v>
      </c>
    </row>
    <row r="50" spans="1:7">
      <c r="A50" s="1" t="s">
        <v>57</v>
      </c>
      <c r="B50" s="1" t="s">
        <v>0</v>
      </c>
      <c r="C50" s="1" t="s">
        <v>86</v>
      </c>
      <c r="D50" s="1" t="s">
        <v>88</v>
      </c>
      <c r="E50" s="4">
        <v>0</v>
      </c>
      <c r="F50" s="4">
        <f>E50+SUMIF(記録帳!C:C,D50,記録帳!E:E)*IF(B50="左",1,-1)+SUMIF(記録帳!D:D,D50,記録帳!E:E)*IF(B50="左",-1,1)</f>
        <v>0</v>
      </c>
      <c r="G50" s="1" t="s">
        <v>90</v>
      </c>
    </row>
    <row r="51" spans="1:7">
      <c r="A51" s="1" t="s">
        <v>57</v>
      </c>
      <c r="B51" s="1" t="s">
        <v>0</v>
      </c>
      <c r="C51" s="1" t="s">
        <v>74</v>
      </c>
      <c r="D51" s="1" t="s">
        <v>74</v>
      </c>
      <c r="E51" s="4">
        <v>0</v>
      </c>
      <c r="F51" s="4">
        <f>E51+SUMIF(記録帳!C:C,D51,記録帳!E:E)*IF(B51="左",1,-1)+SUMIF(記録帳!D:D,D51,記録帳!E:E)*IF(B51="左",-1,1)</f>
        <v>0</v>
      </c>
      <c r="G51" s="1" t="s">
        <v>94</v>
      </c>
    </row>
    <row r="52" spans="1:7">
      <c r="A52" s="1" t="s">
        <v>57</v>
      </c>
      <c r="B52" s="1" t="s">
        <v>0</v>
      </c>
      <c r="C52" s="1" t="s">
        <v>68</v>
      </c>
      <c r="D52" s="1" t="s">
        <v>68</v>
      </c>
      <c r="E52" s="4">
        <v>0</v>
      </c>
      <c r="F52" s="4">
        <f>E52+SUMIF(記録帳!C:C,D52,記録帳!E:E)*IF(B52="左",1,-1)+SUMIF(記録帳!D:D,D52,記録帳!E:E)*IF(B52="左",-1,1)</f>
        <v>0</v>
      </c>
      <c r="G52" s="1" t="s">
        <v>95</v>
      </c>
    </row>
    <row r="53" spans="1:7">
      <c r="A53" s="1" t="s">
        <v>57</v>
      </c>
      <c r="B53" s="1" t="s">
        <v>0</v>
      </c>
      <c r="C53" s="1" t="s">
        <v>91</v>
      </c>
      <c r="D53" s="1" t="s">
        <v>69</v>
      </c>
      <c r="E53" s="4">
        <v>0</v>
      </c>
      <c r="F53" s="4">
        <f>E53+SUMIF(記録帳!C:C,D53,記録帳!E:E)*IF(B53="左",1,-1)+SUMIF(記録帳!D:D,D53,記録帳!E:E)*IF(B53="左",-1,1)</f>
        <v>0</v>
      </c>
      <c r="G53" s="1" t="s">
        <v>96</v>
      </c>
    </row>
    <row r="54" spans="1:7">
      <c r="A54" s="1" t="s">
        <v>57</v>
      </c>
      <c r="B54" s="1" t="s">
        <v>0</v>
      </c>
      <c r="C54" s="1" t="s">
        <v>91</v>
      </c>
      <c r="D54" s="1" t="s">
        <v>92</v>
      </c>
      <c r="E54" s="4">
        <v>0</v>
      </c>
      <c r="F54" s="4">
        <f>E54+SUMIF(記録帳!C:C,D54,記録帳!E:E)*IF(B54="左",1,-1)+SUMIF(記録帳!D:D,D54,記録帳!E:E)*IF(B54="左",-1,1)</f>
        <v>0</v>
      </c>
      <c r="G54" s="1" t="s">
        <v>93</v>
      </c>
    </row>
    <row r="55" spans="1:7">
      <c r="A55" s="1" t="s">
        <v>57</v>
      </c>
      <c r="B55" s="1" t="s">
        <v>0</v>
      </c>
      <c r="C55" s="1" t="s">
        <v>70</v>
      </c>
      <c r="D55" s="1" t="s">
        <v>70</v>
      </c>
      <c r="E55" s="4">
        <v>0</v>
      </c>
      <c r="F55" s="4">
        <f>E55+SUMIF(記録帳!C:C,D55,記録帳!E:E)*IF(B55="左",1,-1)+SUMIF(記録帳!D:D,D55,記録帳!E:E)*IF(B55="左",-1,1)</f>
        <v>0</v>
      </c>
      <c r="G55" s="1" t="s">
        <v>102</v>
      </c>
    </row>
    <row r="56" spans="1:7">
      <c r="A56" s="1" t="s">
        <v>57</v>
      </c>
      <c r="B56" s="1" t="s">
        <v>0</v>
      </c>
      <c r="C56" s="1" t="s">
        <v>110</v>
      </c>
      <c r="D56" s="1" t="s">
        <v>112</v>
      </c>
      <c r="E56" s="4">
        <v>0</v>
      </c>
      <c r="F56" s="4">
        <f>E56+SUMIF(記録帳!C:C,D56,記録帳!E:E)*IF(B56="左",1,-1)+SUMIF(記録帳!D:D,D56,記録帳!E:E)*IF(B56="左",-1,1)</f>
        <v>0</v>
      </c>
      <c r="G56" s="1" t="s">
        <v>98</v>
      </c>
    </row>
    <row r="57" spans="1:7">
      <c r="A57" s="1" t="s">
        <v>57</v>
      </c>
      <c r="B57" s="1" t="s">
        <v>0</v>
      </c>
      <c r="C57" s="1" t="s">
        <v>110</v>
      </c>
      <c r="D57" s="1" t="s">
        <v>111</v>
      </c>
      <c r="E57" s="4">
        <v>0</v>
      </c>
      <c r="F57" s="4">
        <f>E57+SUMIF(記録帳!C:C,D57,記録帳!E:E)*IF(B57="左",1,-1)+SUMIF(記録帳!D:D,D57,記録帳!E:E)*IF(B57="左",-1,1)</f>
        <v>0</v>
      </c>
    </row>
    <row r="58" spans="1:7">
      <c r="A58" s="1" t="s">
        <v>57</v>
      </c>
      <c r="B58" s="1" t="s">
        <v>0</v>
      </c>
      <c r="C58" s="1" t="s">
        <v>110</v>
      </c>
      <c r="D58" s="1" t="s">
        <v>114</v>
      </c>
      <c r="E58" s="4">
        <v>0</v>
      </c>
      <c r="F58" s="4">
        <f>E58+SUMIF(記録帳!C:C,D58,記録帳!E:E)*IF(B58="左",1,-1)+SUMIF(記録帳!D:D,D58,記録帳!E:E)*IF(B58="左",-1,1)</f>
        <v>0</v>
      </c>
      <c r="G58" s="1" t="s">
        <v>113</v>
      </c>
    </row>
    <row r="59" spans="1:7">
      <c r="A59" s="1" t="s">
        <v>57</v>
      </c>
      <c r="B59" s="1" t="s">
        <v>0</v>
      </c>
      <c r="C59" s="1" t="s">
        <v>71</v>
      </c>
      <c r="D59" s="1" t="s">
        <v>71</v>
      </c>
      <c r="E59" s="4">
        <v>0</v>
      </c>
      <c r="F59" s="4">
        <f>E59+SUMIF(記録帳!C:C,D59,記録帳!E:E)*IF(B59="左",1,-1)+SUMIF(記録帳!D:D,D59,記録帳!E:E)*IF(B59="左",-1,1)</f>
        <v>0</v>
      </c>
      <c r="G59" s="1" t="s">
        <v>98</v>
      </c>
    </row>
    <row r="60" spans="1:7">
      <c r="A60" s="1" t="s">
        <v>57</v>
      </c>
      <c r="B60" s="1" t="s">
        <v>0</v>
      </c>
      <c r="C60" s="1" t="s">
        <v>83</v>
      </c>
      <c r="D60" s="1" t="s">
        <v>83</v>
      </c>
      <c r="E60" s="4">
        <v>0</v>
      </c>
      <c r="F60" s="4">
        <f>E60+SUMIF(記録帳!C:C,D60,記録帳!E:E)*IF(B60="左",1,-1)+SUMIF(記録帳!D:D,D60,記録帳!E:E)*IF(B60="左",-1,1)</f>
        <v>100</v>
      </c>
      <c r="G60" s="1" t="s">
        <v>97</v>
      </c>
    </row>
    <row r="61" spans="1:7">
      <c r="A61" s="1" t="s">
        <v>57</v>
      </c>
      <c r="B61" s="1" t="s">
        <v>0</v>
      </c>
      <c r="C61" s="1" t="s">
        <v>107</v>
      </c>
      <c r="D61" s="1" t="s">
        <v>108</v>
      </c>
      <c r="E61" s="4">
        <v>0</v>
      </c>
      <c r="F61" s="4">
        <f>E61+SUMIF(記録帳!C:C,D61,記録帳!E:E)*IF(B61="左",1,-1)+SUMIF(記録帳!D:D,D61,記録帳!E:E)*IF(B61="左",-1,1)</f>
        <v>0</v>
      </c>
    </row>
    <row r="62" spans="1:7">
      <c r="A62" s="1" t="s">
        <v>57</v>
      </c>
      <c r="B62" s="1" t="s">
        <v>0</v>
      </c>
      <c r="C62" s="1" t="s">
        <v>107</v>
      </c>
      <c r="D62" s="1" t="s">
        <v>116</v>
      </c>
      <c r="E62" s="4">
        <v>0</v>
      </c>
      <c r="F62" s="4">
        <f>E62+SUMIF(記録帳!C:C,D62,記録帳!E:E)*IF(B62="左",1,-1)+SUMIF(記録帳!D:D,D62,記録帳!E:E)*IF(B62="左",-1,1)</f>
        <v>0</v>
      </c>
    </row>
    <row r="63" spans="1:7">
      <c r="A63" s="1" t="s">
        <v>57</v>
      </c>
      <c r="B63" s="1" t="s">
        <v>0</v>
      </c>
      <c r="C63" s="1" t="s">
        <v>107</v>
      </c>
      <c r="D63" s="1" t="s">
        <v>109</v>
      </c>
      <c r="E63" s="4">
        <v>0</v>
      </c>
      <c r="F63" s="4">
        <f>E63+SUMIF(記録帳!C:C,D63,記録帳!E:E)*IF(B63="左",1,-1)+SUMIF(記録帳!D:D,D63,記録帳!E:E)*IF(B63="左",-1,1)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130" zoomScaleNormal="130" workbookViewId="0">
      <selection activeCell="K20" sqref="K20"/>
    </sheetView>
  </sheetViews>
  <sheetFormatPr defaultRowHeight="16.5"/>
  <cols>
    <col min="1" max="1" width="16.42578125" style="1" customWidth="1"/>
    <col min="2" max="2" width="11.7109375" style="4" customWidth="1"/>
    <col min="3" max="3" width="4.28515625" style="4" customWidth="1"/>
    <col min="4" max="4" width="16.42578125" style="1" customWidth="1"/>
    <col min="5" max="5" width="11.7109375" style="4" customWidth="1"/>
    <col min="6" max="6" width="9.140625" style="1"/>
    <col min="7" max="7" width="16.42578125" style="1" customWidth="1"/>
    <col min="8" max="8" width="11.7109375" style="1" customWidth="1"/>
    <col min="9" max="9" width="4.28515625" style="1" customWidth="1"/>
    <col min="10" max="10" width="16.42578125" style="1" customWidth="1"/>
    <col min="11" max="11" width="11.7109375" style="1" customWidth="1"/>
    <col min="12" max="16384" width="9.140625" style="1"/>
  </cols>
  <sheetData>
    <row r="1" spans="1:11" ht="22.5">
      <c r="A1" s="3" t="s">
        <v>170</v>
      </c>
      <c r="G1" s="14" t="s">
        <v>171</v>
      </c>
      <c r="H1" s="4"/>
      <c r="I1" s="4"/>
      <c r="K1" s="17" t="s">
        <v>172</v>
      </c>
    </row>
    <row r="2" spans="1:11">
      <c r="H2" s="4"/>
      <c r="I2" s="4"/>
      <c r="J2" s="15"/>
      <c r="K2" s="4"/>
    </row>
    <row r="3" spans="1:11">
      <c r="A3" s="5" t="s">
        <v>117</v>
      </c>
      <c r="B3" s="6"/>
      <c r="C3" s="6"/>
      <c r="D3" s="5" t="s">
        <v>118</v>
      </c>
      <c r="E3" s="7"/>
      <c r="G3" s="5" t="s">
        <v>125</v>
      </c>
      <c r="H3" s="7"/>
      <c r="I3" s="6"/>
      <c r="J3" s="5" t="s">
        <v>124</v>
      </c>
      <c r="K3" s="6"/>
    </row>
    <row r="4" spans="1:11">
      <c r="A4" s="1" t="s">
        <v>119</v>
      </c>
      <c r="B4" s="4">
        <f>SUMIF(科目!$C:$C, A4, 科目!$F:$F)</f>
        <v>39293</v>
      </c>
      <c r="D4" s="1" t="s">
        <v>135</v>
      </c>
      <c r="E4" s="4">
        <f>SUMIF(科目!$C:$C, D4, 科目!$F:$F)</f>
        <v>138035</v>
      </c>
      <c r="G4" s="1" t="s">
        <v>155</v>
      </c>
      <c r="H4" s="4">
        <f>SUMIF(科目!$C:$C, G4, 科目!$F:$F)</f>
        <v>0</v>
      </c>
      <c r="I4" s="4"/>
      <c r="J4" s="1" t="s">
        <v>150</v>
      </c>
      <c r="K4" s="4">
        <f>SUMIF(科目!$C:$C, J4, 科目!$F:$F)</f>
        <v>210987</v>
      </c>
    </row>
    <row r="5" spans="1:11">
      <c r="A5" s="1" t="s">
        <v>120</v>
      </c>
      <c r="B5" s="4">
        <f>SUMIF(科目!$C:$C, A5, 科目!$F:$F)</f>
        <v>1624231</v>
      </c>
      <c r="D5" s="1" t="s">
        <v>136</v>
      </c>
      <c r="E5" s="4">
        <f>SUMIF(科目!$C:$C, D5, 科目!$F:$F)</f>
        <v>0</v>
      </c>
      <c r="G5" s="1" t="s">
        <v>156</v>
      </c>
      <c r="H5" s="4">
        <f>SUMIF(科目!$C:$C, G5, 科目!$F:$F)</f>
        <v>0</v>
      </c>
      <c r="I5" s="4"/>
      <c r="J5" s="1" t="s">
        <v>151</v>
      </c>
      <c r="K5" s="4">
        <f>SUMIF(科目!$C:$C, J5, 科目!$F:$F)</f>
        <v>0</v>
      </c>
    </row>
    <row r="6" spans="1:11">
      <c r="A6" s="1" t="s">
        <v>121</v>
      </c>
      <c r="B6" s="4">
        <f>SUMIF(科目!$C:$C, A6, 科目!$F:$F)</f>
        <v>500000</v>
      </c>
      <c r="D6" s="1" t="s">
        <v>137</v>
      </c>
      <c r="E6" s="4">
        <f>SUMIF(科目!$C:$C, D6, 科目!$F:$F)</f>
        <v>0</v>
      </c>
      <c r="G6" s="1" t="s">
        <v>157</v>
      </c>
      <c r="H6" s="4">
        <f>SUMIF(科目!$C:$C, G6, 科目!$F:$F)</f>
        <v>6002</v>
      </c>
      <c r="I6" s="4"/>
      <c r="J6" s="1" t="s">
        <v>152</v>
      </c>
      <c r="K6" s="4">
        <f>SUMIF(科目!$C:$C, J6, 科目!$F:$F)</f>
        <v>12</v>
      </c>
    </row>
    <row r="7" spans="1:11">
      <c r="A7" s="1" t="s">
        <v>132</v>
      </c>
      <c r="B7" s="4">
        <f>SUMIF(科目!$C:$C, A7, 科目!$F:$F)</f>
        <v>0</v>
      </c>
      <c r="D7" s="8" t="s">
        <v>138</v>
      </c>
      <c r="E7" s="7">
        <f>SUMIF(科目!$C:$C, D7, 科目!$F:$F)</f>
        <v>0</v>
      </c>
      <c r="G7" s="1" t="s">
        <v>158</v>
      </c>
      <c r="H7" s="4">
        <f>SUMIF(科目!$C:$C, G7, 科目!$F:$F)</f>
        <v>56789</v>
      </c>
      <c r="I7" s="4"/>
      <c r="J7" s="1" t="s">
        <v>153</v>
      </c>
      <c r="K7" s="4">
        <f>SUMIF(科目!$C:$C, J7, 科目!$F:$F)</f>
        <v>0</v>
      </c>
    </row>
    <row r="8" spans="1:11">
      <c r="A8" s="1" t="s">
        <v>133</v>
      </c>
      <c r="B8" s="4">
        <f>SUMIF(科目!$C:$C, A8, 科目!$F:$F)</f>
        <v>0</v>
      </c>
      <c r="D8" s="1" t="s">
        <v>146</v>
      </c>
      <c r="E8" s="4">
        <f>SUM(E4:E7)</f>
        <v>138035</v>
      </c>
      <c r="G8" s="1" t="s">
        <v>159</v>
      </c>
      <c r="H8" s="4">
        <f>SUMIF(科目!$C:$C, G8, 科目!$F:$F)</f>
        <v>12345</v>
      </c>
      <c r="I8" s="4"/>
      <c r="J8" s="1" t="s">
        <v>154</v>
      </c>
      <c r="K8" s="4">
        <f>SUMIF(科目!$C:$C, J8, 科目!$F:$F)</f>
        <v>0</v>
      </c>
    </row>
    <row r="9" spans="1:11">
      <c r="A9" s="8" t="s">
        <v>134</v>
      </c>
      <c r="B9" s="7">
        <f>SUMIF(科目!$C:$C, A9, 科目!$F:$F)</f>
        <v>0</v>
      </c>
      <c r="C9" s="9"/>
      <c r="G9" s="1" t="s">
        <v>160</v>
      </c>
      <c r="H9" s="4">
        <f>SUMIF(科目!$C:$C, G9, 科目!$F:$F)</f>
        <v>0</v>
      </c>
      <c r="I9" s="4"/>
      <c r="K9" s="4"/>
    </row>
    <row r="10" spans="1:11">
      <c r="A10" s="1" t="s">
        <v>147</v>
      </c>
      <c r="B10" s="4">
        <f>SUM(B4:B9)</f>
        <v>2163524</v>
      </c>
      <c r="D10" s="5" t="s">
        <v>123</v>
      </c>
      <c r="E10" s="7"/>
      <c r="G10" s="1" t="s">
        <v>161</v>
      </c>
      <c r="H10" s="4">
        <f>SUMIF(科目!$C:$C, G10, 科目!$F:$F)</f>
        <v>0</v>
      </c>
      <c r="I10" s="4"/>
      <c r="K10" s="4"/>
    </row>
    <row r="11" spans="1:11">
      <c r="D11" s="1" t="s">
        <v>139</v>
      </c>
      <c r="E11" s="4">
        <f>SUMIF(科目!$C:$C, D11, 科目!$F:$F)</f>
        <v>0</v>
      </c>
      <c r="G11" s="1" t="s">
        <v>162</v>
      </c>
      <c r="H11" s="4">
        <f>SUMIF(科目!$C:$C, G11, 科目!$F:$F)</f>
        <v>0</v>
      </c>
      <c r="I11" s="4"/>
      <c r="K11" s="4"/>
    </row>
    <row r="12" spans="1:11">
      <c r="A12" s="5" t="s">
        <v>122</v>
      </c>
      <c r="B12" s="7"/>
      <c r="D12" s="1" t="s">
        <v>140</v>
      </c>
      <c r="E12" s="4">
        <f>SUMIF(科目!$C:$C, D12, 科目!$F:$F)</f>
        <v>0</v>
      </c>
      <c r="G12" s="1" t="s">
        <v>163</v>
      </c>
      <c r="H12" s="4">
        <f>SUMIF(科目!$C:$C, G12, 科目!$F:$F)</f>
        <v>0</v>
      </c>
      <c r="I12" s="4"/>
      <c r="K12" s="4"/>
    </row>
    <row r="13" spans="1:11">
      <c r="A13" s="10" t="s">
        <v>142</v>
      </c>
      <c r="B13" s="4">
        <f>SUMIF(科目!$C:$C, A13, 科目!$F:$F)</f>
        <v>0</v>
      </c>
      <c r="D13" s="1" t="s">
        <v>141</v>
      </c>
      <c r="E13" s="4">
        <f>SUMIF(科目!$C:$C, D13, 科目!$F:$F)</f>
        <v>0</v>
      </c>
      <c r="G13" s="1" t="s">
        <v>164</v>
      </c>
      <c r="H13" s="4">
        <f>SUMIF(科目!$C:$C, G13, 科目!$F:$F)</f>
        <v>0</v>
      </c>
      <c r="I13" s="4"/>
      <c r="K13" s="4"/>
    </row>
    <row r="14" spans="1:11">
      <c r="A14" s="10" t="s">
        <v>143</v>
      </c>
      <c r="B14" s="4">
        <f>SUMIF(科目!$C:$C, A14, 科目!$F:$F)</f>
        <v>0</v>
      </c>
      <c r="D14" s="16" t="s">
        <v>149</v>
      </c>
      <c r="E14" s="11">
        <f>SUM(E11:E13)</f>
        <v>0</v>
      </c>
      <c r="G14" s="1" t="s">
        <v>165</v>
      </c>
      <c r="H14" s="4">
        <f>SUMIF(科目!$C:$C, G14, 科目!$F:$F)</f>
        <v>0</v>
      </c>
      <c r="I14" s="4"/>
      <c r="K14" s="4"/>
    </row>
    <row r="15" spans="1:11">
      <c r="A15" s="10" t="s">
        <v>144</v>
      </c>
      <c r="B15" s="4">
        <f>SUMIF(科目!$C:$C, A15, 科目!$F:$F)</f>
        <v>0</v>
      </c>
      <c r="D15" s="1" t="s">
        <v>129</v>
      </c>
      <c r="E15" s="4">
        <f>E8+E14</f>
        <v>138035</v>
      </c>
      <c r="G15" s="1" t="s">
        <v>166</v>
      </c>
      <c r="H15" s="4">
        <f>SUMIF(科目!$C:$C, G15, 科目!$F:$F)</f>
        <v>0</v>
      </c>
      <c r="I15" s="4"/>
      <c r="K15" s="4"/>
    </row>
    <row r="16" spans="1:11">
      <c r="A16" s="8" t="s">
        <v>145</v>
      </c>
      <c r="B16" s="7">
        <f>SUMIF(科目!$C:$C, A16, 科目!$F:$F)</f>
        <v>300000</v>
      </c>
      <c r="C16" s="9"/>
      <c r="G16" s="1" t="s">
        <v>167</v>
      </c>
      <c r="H16" s="4">
        <f>SUMIF(科目!$C:$C, G16, 科目!$F:$F)</f>
        <v>0</v>
      </c>
      <c r="I16" s="4"/>
      <c r="K16" s="4"/>
    </row>
    <row r="17" spans="1:11">
      <c r="A17" s="1" t="s">
        <v>148</v>
      </c>
      <c r="B17" s="4">
        <f>SUM(B13:B16)</f>
        <v>300000</v>
      </c>
      <c r="D17" s="18" t="s">
        <v>126</v>
      </c>
      <c r="E17" s="9">
        <f>B20-E15</f>
        <v>2325489</v>
      </c>
      <c r="G17" s="1" t="s">
        <v>168</v>
      </c>
      <c r="H17" s="4">
        <f>SUMIF(科目!$C:$C, G17, 科目!$F:$F)</f>
        <v>100</v>
      </c>
      <c r="I17" s="4"/>
      <c r="K17" s="4"/>
    </row>
    <row r="18" spans="1:11">
      <c r="D18" s="1" t="s">
        <v>176</v>
      </c>
      <c r="E18" s="4">
        <f>K20-H20</f>
        <v>135763</v>
      </c>
      <c r="G18" s="1" t="s">
        <v>169</v>
      </c>
      <c r="H18" s="4">
        <f>SUMIF(科目!$C:$C, G18, 科目!$F:$F)</f>
        <v>0</v>
      </c>
      <c r="I18" s="9"/>
      <c r="J18" s="10"/>
      <c r="K18" s="9"/>
    </row>
    <row r="19" spans="1:11" ht="17.25" thickBot="1">
      <c r="A19" s="12"/>
      <c r="B19" s="13"/>
      <c r="C19" s="13"/>
      <c r="D19" s="12"/>
      <c r="E19" s="13"/>
      <c r="G19" s="12"/>
      <c r="H19" s="13"/>
      <c r="I19" s="13"/>
      <c r="J19" s="12"/>
      <c r="K19" s="13"/>
    </row>
    <row r="20" spans="1:11" s="10" customFormat="1" ht="17.25" thickTop="1">
      <c r="A20" s="1" t="s">
        <v>127</v>
      </c>
      <c r="B20" s="4">
        <f>B10+B17</f>
        <v>2463524</v>
      </c>
      <c r="C20" s="4"/>
      <c r="D20" s="1" t="s">
        <v>128</v>
      </c>
      <c r="E20" s="4">
        <f>E15+E17</f>
        <v>2463524</v>
      </c>
      <c r="G20" s="1" t="s">
        <v>131</v>
      </c>
      <c r="H20" s="4">
        <f>SUM(H4:H19)</f>
        <v>75236</v>
      </c>
      <c r="I20" s="4"/>
      <c r="J20" s="1" t="s">
        <v>130</v>
      </c>
      <c r="K20" s="4">
        <f>SUM(K4:K19)</f>
        <v>210999</v>
      </c>
    </row>
    <row r="21" spans="1:11">
      <c r="B21" s="1"/>
      <c r="C21" s="1"/>
      <c r="E21" s="1"/>
      <c r="G21" s="15"/>
      <c r="H21" s="4"/>
      <c r="I21" s="4"/>
      <c r="K21" s="4"/>
    </row>
    <row r="22" spans="1:11">
      <c r="B22" s="1"/>
      <c r="C22" s="1"/>
      <c r="E22" s="1"/>
    </row>
    <row r="23" spans="1:11">
      <c r="B23" s="1"/>
      <c r="C23" s="1"/>
      <c r="E23" s="1"/>
    </row>
    <row r="24" spans="1:11">
      <c r="B24" s="1"/>
      <c r="C24" s="1"/>
      <c r="E24" s="1"/>
    </row>
    <row r="25" spans="1:11">
      <c r="B25" s="1"/>
      <c r="C25" s="1"/>
      <c r="E25" s="1"/>
    </row>
    <row r="26" spans="1:11">
      <c r="B26" s="1"/>
      <c r="C26" s="1"/>
      <c r="E26" s="1"/>
    </row>
    <row r="27" spans="1:11">
      <c r="B27" s="1"/>
      <c r="C27" s="1"/>
      <c r="E27" s="1"/>
    </row>
    <row r="28" spans="1:11">
      <c r="B28" s="1"/>
      <c r="C28" s="1"/>
      <c r="E28" s="1"/>
    </row>
    <row r="29" spans="1:11">
      <c r="B29" s="1"/>
      <c r="C29" s="1"/>
      <c r="E29" s="1"/>
    </row>
    <row r="30" spans="1:11">
      <c r="B30" s="1"/>
      <c r="C30" s="1"/>
      <c r="E30" s="1"/>
    </row>
    <row r="31" spans="1:11">
      <c r="B31" s="1"/>
      <c r="C31" s="1"/>
      <c r="E31" s="1"/>
    </row>
    <row r="32" spans="1:11">
      <c r="B32" s="1"/>
      <c r="C32" s="1"/>
      <c r="E32" s="1"/>
    </row>
    <row r="33" spans="2:5">
      <c r="B33" s="1"/>
      <c r="C33" s="1"/>
      <c r="E33" s="1"/>
    </row>
    <row r="34" spans="2:5">
      <c r="B34" s="1"/>
      <c r="C34" s="1"/>
      <c r="E34" s="1"/>
    </row>
    <row r="35" spans="2:5">
      <c r="B35" s="1"/>
      <c r="C35" s="1"/>
      <c r="E35" s="1"/>
    </row>
    <row r="36" spans="2:5">
      <c r="B36" s="1"/>
      <c r="C36" s="1"/>
      <c r="E36" s="1"/>
    </row>
    <row r="37" spans="2:5">
      <c r="B37" s="1"/>
      <c r="C37" s="1"/>
      <c r="E37" s="1"/>
    </row>
    <row r="38" spans="2:5">
      <c r="B38" s="1"/>
      <c r="C38" s="1"/>
      <c r="E38" s="1"/>
    </row>
    <row r="39" spans="2:5">
      <c r="B39" s="1"/>
      <c r="C39" s="1"/>
      <c r="E39" s="1"/>
    </row>
    <row r="40" spans="2:5">
      <c r="B40" s="1"/>
      <c r="C40" s="1"/>
      <c r="E40" s="1"/>
    </row>
    <row r="41" spans="2:5">
      <c r="B41" s="1"/>
      <c r="C41" s="1"/>
      <c r="E41" s="1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記録帳</vt:lpstr>
      <vt:lpstr>科目</vt:lpstr>
      <vt:lpstr>BS+PL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2015-03-07T06:13:20Z</dcterms:created>
  <dcterms:modified xsi:type="dcterms:W3CDTF">2016-12-30T12:19:06Z</dcterms:modified>
</cp:coreProperties>
</file>